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Mitalistit" sheetId="1" r:id="rId1"/>
    <sheet name="Aikataulu" sheetId="2" r:id="rId2"/>
    <sheet name="M13JO" sheetId="3" r:id="rId3"/>
    <sheet name="M13JO ottelut" sheetId="4" r:id="rId4"/>
    <sheet name="M15JO" sheetId="5" r:id="rId5"/>
    <sheet name="M15JO ottelut" sheetId="6" r:id="rId6"/>
    <sheet name="N13JO" sheetId="7" r:id="rId7"/>
    <sheet name="NJ13JO ottelut" sheetId="8" r:id="rId8"/>
    <sheet name="N15JO" sheetId="9" r:id="rId9"/>
    <sheet name="NJ15JO ottelut" sheetId="10" r:id="rId10"/>
    <sheet name="M13 poolit" sheetId="11" r:id="rId11"/>
    <sheet name="M13-JATKO" sheetId="12" r:id="rId12"/>
    <sheet name="M13cons" sheetId="13" r:id="rId13"/>
    <sheet name="M13-NP poolit" sheetId="14" r:id="rId14"/>
    <sheet name="M13-NP-JATKO" sheetId="15" r:id="rId15"/>
    <sheet name="M15 poolit" sheetId="16" r:id="rId16"/>
    <sheet name="M15-JATKO" sheetId="17" r:id="rId17"/>
    <sheet name="M15cons" sheetId="18" r:id="rId18"/>
    <sheet name="M15-NP poolit" sheetId="19" r:id="rId19"/>
    <sheet name="M15-NP-JATKO" sheetId="20" r:id="rId20"/>
    <sheet name="N13 poolit" sheetId="21" r:id="rId21"/>
    <sheet name="N13-JATKO" sheetId="22" r:id="rId22"/>
    <sheet name="N13cons" sheetId="23" r:id="rId23"/>
    <sheet name="N13-NP poolit" sheetId="24" r:id="rId24"/>
    <sheet name="N15 poolit" sheetId="25" r:id="rId25"/>
    <sheet name="N15-JATKO" sheetId="26" r:id="rId26"/>
    <sheet name="N15cons" sheetId="27" r:id="rId27"/>
    <sheet name="N15-NP poolit" sheetId="28" r:id="rId28"/>
  </sheets>
  <definedNames/>
  <calcPr fullCalcOnLoad="1"/>
</workbook>
</file>

<file path=xl/sharedStrings.xml><?xml version="1.0" encoding="utf-8"?>
<sst xmlns="http://schemas.openxmlformats.org/spreadsheetml/2006/main" count="4263" uniqueCount="740">
  <si>
    <t>Junior SM 2015</t>
  </si>
  <si>
    <t>M13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</si>
  <si>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</si>
  <si>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</si>
  <si>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</si>
  <si>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</si>
  <si>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</si>
  <si>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</si>
  <si>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</si>
  <si>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</si>
  <si>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1372</t>
  </si>
  <si>
    <t>Khosravi Sam</t>
  </si>
  <si>
    <t>TIP-70</t>
  </si>
  <si>
    <t>2</t>
  </si>
  <si>
    <t>973</t>
  </si>
  <si>
    <t>Filuyshkin Danila</t>
  </si>
  <si>
    <t>Spinni</t>
  </si>
  <si>
    <t>3</t>
  </si>
  <si>
    <t>937</t>
  </si>
  <si>
    <t>Li Sam</t>
  </si>
  <si>
    <t>PT Espoo</t>
  </si>
  <si>
    <t>4</t>
  </si>
  <si>
    <t>743</t>
  </si>
  <si>
    <t>Mikkola Aaro</t>
  </si>
  <si>
    <t>MBF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</si>
  <si>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</si>
  <si>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</si>
  <si>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</si>
  <si>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</si>
  <si>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</si>
  <si>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</si>
  <si>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</si>
  <si>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</si>
  <si>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</si>
  <si>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</si>
  <si>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</si>
  <si>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</si>
  <si>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3-4</t>
  </si>
  <si>
    <t>Pooli B</t>
  </si>
  <si>
    <t>1554</t>
  </si>
  <si>
    <t>Tuuttila Juhana</t>
  </si>
  <si>
    <t>OPT-86</t>
  </si>
  <si>
    <t>1036</t>
  </si>
  <si>
    <t>Suoniemi Roni</t>
  </si>
  <si>
    <t>TuKa</t>
  </si>
  <si>
    <t>903</t>
  </si>
  <si>
    <t>Ekbom William</t>
  </si>
  <si>
    <t>800</t>
  </si>
  <si>
    <t>Pyykkö Emil</t>
  </si>
  <si>
    <t>Pooli C</t>
  </si>
  <si>
    <t>1783</t>
  </si>
  <si>
    <t>Seitz Miro</t>
  </si>
  <si>
    <t>KoKa</t>
  </si>
  <si>
    <t>1041</t>
  </si>
  <si>
    <t>Ivarinen Allan</t>
  </si>
  <si>
    <t>810</t>
  </si>
  <si>
    <t>Forsström Emil</t>
  </si>
  <si>
    <t>Lehtonen Kaapo</t>
  </si>
  <si>
    <t>Boom</t>
  </si>
  <si>
    <t>Pooli D</t>
  </si>
  <si>
    <t>1507</t>
  </si>
  <si>
    <t>Jokinen Paul</t>
  </si>
  <si>
    <t>PT 75</t>
  </si>
  <si>
    <t>1299</t>
  </si>
  <si>
    <t>Collanus Paavo</t>
  </si>
  <si>
    <t>TuPy</t>
  </si>
  <si>
    <t>Lehmusto Pyry</t>
  </si>
  <si>
    <t>Pooli E</t>
  </si>
  <si>
    <t>1398</t>
  </si>
  <si>
    <t>Niemitalo Juho</t>
  </si>
  <si>
    <t>1252</t>
  </si>
  <si>
    <t>Pöri Arttu</t>
  </si>
  <si>
    <t>971</t>
  </si>
  <si>
    <t>Räsänen Aleksi</t>
  </si>
  <si>
    <t>761</t>
  </si>
  <si>
    <t>Mikkola Arsi</t>
  </si>
  <si>
    <t>Pooli F</t>
  </si>
  <si>
    <t>1770</t>
  </si>
  <si>
    <t>Smulter Kristoffer</t>
  </si>
  <si>
    <t>1070</t>
  </si>
  <si>
    <t>Kaikkonen Samuli</t>
  </si>
  <si>
    <t>919</t>
  </si>
  <si>
    <t>Trifonov Iakov</t>
  </si>
  <si>
    <t>Koskinen Joonas</t>
  </si>
  <si>
    <t>Pooli G</t>
  </si>
  <si>
    <t>1464</t>
  </si>
  <si>
    <t>Titievskii Maksim</t>
  </si>
  <si>
    <t>MPTS-13</t>
  </si>
  <si>
    <t>999</t>
  </si>
  <si>
    <t>Kanasuo Esa</t>
  </si>
  <si>
    <t>Kettula Leo</t>
  </si>
  <si>
    <t>Eteläpää Jimi</t>
  </si>
  <si>
    <t>M13 JATKOKAAVIO</t>
  </si>
  <si>
    <t>Nimi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</si>
  <si>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</si>
  <si>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</si>
  <si>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</si>
  <si>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</si>
  <si>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</si>
  <si>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</si>
  <si>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</si>
  <si>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</si>
  <si>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</si>
  <si>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</si>
  <si>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</si>
  <si>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</si>
  <si>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</si>
  <si>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</si>
  <si>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</si>
  <si>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</si>
  <si>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</si>
  <si>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</si>
  <si>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</si>
  <si>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</si>
  <si>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</si>
  <si>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</si>
  <si>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</si>
  <si>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</si>
  <si>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</si>
  <si>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</si>
  <si>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</si>
  <si>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</si>
  <si>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M13-NP</t>
  </si>
  <si>
    <t>262</t>
  </si>
  <si>
    <t>Naumi Alex/Seitz Miro</t>
  </si>
  <si>
    <t>KoKa/KoKa</t>
  </si>
  <si>
    <t>917</t>
  </si>
  <si>
    <t>Smulter Kristoffer/Pöri Arttu</t>
  </si>
  <si>
    <t>MBF/Tip-70</t>
  </si>
  <si>
    <t>Eteläpää Jimi/Lehmusto Pyry</t>
  </si>
  <si>
    <t>Boom/Boom</t>
  </si>
  <si>
    <t>332</t>
  </si>
  <si>
    <t>Brinaru Benjamin/Steif Noah</t>
  </si>
  <si>
    <t>MBF/MBF</t>
  </si>
  <si>
    <t>1021</t>
  </si>
  <si>
    <t>Niemitalo Juho/Tuuttila Juhana</t>
  </si>
  <si>
    <t>OPT-86/OPT-86</t>
  </si>
  <si>
    <t>1577</t>
  </si>
  <si>
    <t>Li Sam/Räsänen Aleksi</t>
  </si>
  <si>
    <t>PT Espoo/PT Espoo</t>
  </si>
  <si>
    <t>786</t>
  </si>
  <si>
    <t>Pihkala Arttu/Khosravi Sam</t>
  </si>
  <si>
    <t>PT Espoo/Tip-70</t>
  </si>
  <si>
    <t>1010</t>
  </si>
  <si>
    <t>Titievskii Maksim/Jokinen Paul</t>
  </si>
  <si>
    <t>MPTS-13/PT 75</t>
  </si>
  <si>
    <t>1406</t>
  </si>
  <si>
    <t>Collanus Paavo/Kaikkonen Samuli</t>
  </si>
  <si>
    <t>TuPy/TuPy</t>
  </si>
  <si>
    <t>Koskinen Joonas/Lehtonen Kaapo</t>
  </si>
  <si>
    <t>M13-NP JATKOKAAVIO</t>
  </si>
  <si>
    <t>A1</t>
  </si>
  <si>
    <t>B2</t>
  </si>
  <si>
    <t>A2</t>
  </si>
  <si>
    <t>B1</t>
  </si>
  <si>
    <t>M15</t>
  </si>
  <si>
    <t>1600</t>
  </si>
  <si>
    <t>Steif Adam</t>
  </si>
  <si>
    <t>1328</t>
  </si>
  <si>
    <t>Miranda Laiho Juhani</t>
  </si>
  <si>
    <t>1073</t>
  </si>
  <si>
    <t>Kärkkäinen Konsta</t>
  </si>
  <si>
    <t>PT-2000</t>
  </si>
  <si>
    <t>1794</t>
  </si>
  <si>
    <t>Brinaru Benjamin</t>
  </si>
  <si>
    <t>Goldman Caspar</t>
  </si>
  <si>
    <t>1904</t>
  </si>
  <si>
    <t>Pitkänen Tatu</t>
  </si>
  <si>
    <t>Wega</t>
  </si>
  <si>
    <t>1586</t>
  </si>
  <si>
    <t>Khosravi Joonatan</t>
  </si>
  <si>
    <t>1488</t>
  </si>
  <si>
    <t>Nieminen Nalle</t>
  </si>
  <si>
    <t>Törmänen Nikolai</t>
  </si>
  <si>
    <t>1840</t>
  </si>
  <si>
    <t>Pihkala Arttu</t>
  </si>
  <si>
    <t>Kantola Juho</t>
  </si>
  <si>
    <t>1960</t>
  </si>
  <si>
    <t>Steif Noah</t>
  </si>
  <si>
    <t>1142</t>
  </si>
  <si>
    <t>Tikkanen Veeti</t>
  </si>
  <si>
    <t>1858</t>
  </si>
  <si>
    <t>Jansons Rolands</t>
  </si>
  <si>
    <t>1566</t>
  </si>
  <si>
    <t>Nguyen Daniel</t>
  </si>
  <si>
    <t>1354</t>
  </si>
  <si>
    <t>Laaksonen Samu</t>
  </si>
  <si>
    <t>1831</t>
  </si>
  <si>
    <t>Valasti Veeti</t>
  </si>
  <si>
    <t>1662</t>
  </si>
  <si>
    <t>Motin Ilja</t>
  </si>
  <si>
    <t>1055</t>
  </si>
  <si>
    <t>Mohammed Muqtar</t>
  </si>
  <si>
    <t>M15 JATKOKAAVIO</t>
  </si>
  <si>
    <t>M15-NP</t>
  </si>
  <si>
    <t>379</t>
  </si>
  <si>
    <t>Valasti Veeti/Pihkala Arttu</t>
  </si>
  <si>
    <t>KoKa/PT Espoo</t>
  </si>
  <si>
    <t>516</t>
  </si>
  <si>
    <t>Jansons Rolands/Motin Ilja</t>
  </si>
  <si>
    <t>1260</t>
  </si>
  <si>
    <t>Kärkkäinen Konsta/Nieminen Nalle</t>
  </si>
  <si>
    <t>PT-2000/PT-2000</t>
  </si>
  <si>
    <t>Tikkanen Veeti/Törmänen Nikolai</t>
  </si>
  <si>
    <t>367</t>
  </si>
  <si>
    <t>Seitz Miro/Pitkänen Tatu</t>
  </si>
  <si>
    <t>KoKa/Wega</t>
  </si>
  <si>
    <t>628</t>
  </si>
  <si>
    <t>Brinaru Benjamin/Steif Adam</t>
  </si>
  <si>
    <t>1182</t>
  </si>
  <si>
    <t>Khosravi Joonatan/Mohammed Muqtar</t>
  </si>
  <si>
    <t>TIP-70/Tip-70</t>
  </si>
  <si>
    <t>348</t>
  </si>
  <si>
    <t>Smulter Kristoffer/Steif Noah</t>
  </si>
  <si>
    <t>1118</t>
  </si>
  <si>
    <t>Nguyen Daniel/Pöri Arttu</t>
  </si>
  <si>
    <t>Collanus Paavo/Laaksonen Samu</t>
  </si>
  <si>
    <t>Miranda Laiho Juhani/Suoniemi Roni</t>
  </si>
  <si>
    <t>TuKa/TuKa</t>
  </si>
  <si>
    <t>53</t>
  </si>
  <si>
    <t>Flemming Veikka/Naumi Alex</t>
  </si>
  <si>
    <t>171</t>
  </si>
  <si>
    <t>Moradabbasi Pedram/Ojala Matias</t>
  </si>
  <si>
    <t>OPT-86/TuPy</t>
  </si>
  <si>
    <t>M15-NP JATKOKAAVIO</t>
  </si>
  <si>
    <t>N13</t>
  </si>
  <si>
    <t>1485</t>
  </si>
  <si>
    <t>Englund Carina</t>
  </si>
  <si>
    <t>ParPi</t>
  </si>
  <si>
    <t>1111</t>
  </si>
  <si>
    <t>Titievskaja Aleksandra</t>
  </si>
  <si>
    <t>1006</t>
  </si>
  <si>
    <t>Brinaru Michelle</t>
  </si>
  <si>
    <t>740</t>
  </si>
  <si>
    <t>Sinishin Alisa</t>
  </si>
  <si>
    <t>1249</t>
  </si>
  <si>
    <t>Nerman Ksenia</t>
  </si>
  <si>
    <t>1201</t>
  </si>
  <si>
    <t>Saarialho Kaarina</t>
  </si>
  <si>
    <t>964</t>
  </si>
  <si>
    <t>Sinishin Sofia</t>
  </si>
  <si>
    <t>814</t>
  </si>
  <si>
    <t>Kellow Ella</t>
  </si>
  <si>
    <t>N13 JATKOKAAVIO</t>
  </si>
  <si>
    <t>N15</t>
  </si>
  <si>
    <t>1336</t>
  </si>
  <si>
    <t>Pelli Katrin</t>
  </si>
  <si>
    <t>1256</t>
  </si>
  <si>
    <t>Saarialho Marianna</t>
  </si>
  <si>
    <t>N15 JATKOKAAVIO</t>
  </si>
  <si>
    <t>N15-NP</t>
  </si>
  <si>
    <t>182</t>
  </si>
  <si>
    <t>Eriksson Pihla/Lundström Annika</t>
  </si>
  <si>
    <t>669</t>
  </si>
  <si>
    <t>Englund Carina/Eriksson Sofie</t>
  </si>
  <si>
    <t>ParPi/ParPi</t>
  </si>
  <si>
    <t>1382</t>
  </si>
  <si>
    <t>Saarialho Kaarina/Saarialho Marianna</t>
  </si>
  <si>
    <t>1475</t>
  </si>
  <si>
    <t>1189</t>
  </si>
  <si>
    <t>Englund Carina/Nerman Ksenia</t>
  </si>
  <si>
    <t>ParPi/Spinni</t>
  </si>
  <si>
    <t>N13-NP</t>
  </si>
  <si>
    <t>2167</t>
  </si>
  <si>
    <t>Alex Naumi</t>
  </si>
  <si>
    <t>F1</t>
  </si>
  <si>
    <t>D1</t>
  </si>
  <si>
    <t>C2</t>
  </si>
  <si>
    <t>G1</t>
  </si>
  <si>
    <t>E2</t>
  </si>
  <si>
    <t>Arttu Pihkala</t>
  </si>
  <si>
    <t>Benjamin Brinaru</t>
  </si>
  <si>
    <t>F2</t>
  </si>
  <si>
    <t>D2</t>
  </si>
  <si>
    <t>E1</t>
  </si>
  <si>
    <t>C1</t>
  </si>
  <si>
    <t>G2</t>
  </si>
  <si>
    <t>Noah Steif</t>
  </si>
  <si>
    <t xml:space="preserve">Veikka Flemming </t>
  </si>
  <si>
    <t xml:space="preserve">Pedram Moradabbasi </t>
  </si>
  <si>
    <t xml:space="preserve">Matias Ojala </t>
  </si>
  <si>
    <t xml:space="preserve">Alex Naumi </t>
  </si>
  <si>
    <t>2002</t>
  </si>
  <si>
    <t>Annika Lundström</t>
  </si>
  <si>
    <t>Carina Englund</t>
  </si>
  <si>
    <t>1867</t>
  </si>
  <si>
    <t>Sofie Eriksson</t>
  </si>
  <si>
    <t>1999</t>
  </si>
  <si>
    <t>Pihla Eriksson</t>
  </si>
  <si>
    <t>M13JO</t>
  </si>
  <si>
    <t>M15JO</t>
  </si>
  <si>
    <t>N15JO</t>
  </si>
  <si>
    <t>MBF 2</t>
  </si>
  <si>
    <t>MBF 1</t>
  </si>
  <si>
    <t>N13JO</t>
  </si>
  <si>
    <t>1517</t>
  </si>
  <si>
    <t>1637</t>
  </si>
  <si>
    <t>1305</t>
  </si>
  <si>
    <t>247</t>
  </si>
  <si>
    <t>517</t>
  </si>
  <si>
    <t>975</t>
  </si>
  <si>
    <t>1087</t>
  </si>
  <si>
    <t>1365</t>
  </si>
  <si>
    <t>1460</t>
  </si>
  <si>
    <t>1677</t>
  </si>
  <si>
    <t>1716</t>
  </si>
  <si>
    <t>569</t>
  </si>
  <si>
    <t>1038</t>
  </si>
  <si>
    <t>1762</t>
  </si>
  <si>
    <t>1796</t>
  </si>
  <si>
    <t>2109</t>
  </si>
  <si>
    <t>2242</t>
  </si>
  <si>
    <t>2345</t>
  </si>
  <si>
    <t>967</t>
  </si>
  <si>
    <t>Linnainmaa Jarno</t>
  </si>
  <si>
    <t>Linnainmaa Jarno/Kantola Juho</t>
  </si>
  <si>
    <t>1615</t>
  </si>
  <si>
    <t>MBF/Boom</t>
  </si>
  <si>
    <t>M13 poolit</t>
  </si>
  <si>
    <t>10:00/12:00</t>
  </si>
  <si>
    <t>MN13</t>
  </si>
  <si>
    <t>finaali</t>
  </si>
  <si>
    <t>MN15</t>
  </si>
  <si>
    <t>12:00/13:00</t>
  </si>
  <si>
    <t>M15 poolit</t>
  </si>
  <si>
    <t>16:00/18:00</t>
  </si>
  <si>
    <t>NN15</t>
  </si>
  <si>
    <t>NN13</t>
  </si>
  <si>
    <t>Juniori SM 2015</t>
  </si>
  <si>
    <t>Lauantai 21.3</t>
  </si>
  <si>
    <t>Sunnuntai 22.3</t>
  </si>
  <si>
    <t>Klo la 14:00</t>
  </si>
  <si>
    <t>Klo la 10:00</t>
  </si>
  <si>
    <t>Klo la 10:00 / 12:00</t>
  </si>
  <si>
    <t>Klo su 10:00</t>
  </si>
  <si>
    <t>Klo la 16:00 / 18:00</t>
  </si>
  <si>
    <t>Klo su 11:00</t>
  </si>
  <si>
    <t>Klo su 14:30</t>
  </si>
  <si>
    <t>Klo su 12:00 / 13:00</t>
  </si>
  <si>
    <t>Klo su 14:00</t>
  </si>
  <si>
    <t>Klo su 12:00</t>
  </si>
  <si>
    <t>Klo su 15:00</t>
  </si>
  <si>
    <t>Klo su 13:30</t>
  </si>
  <si>
    <t>Klo su 16:00</t>
  </si>
  <si>
    <t>Klo su 15:30</t>
  </si>
  <si>
    <t>jatkocup</t>
  </si>
  <si>
    <t>M13 jatkocup</t>
  </si>
  <si>
    <t>M15 jatkocup</t>
  </si>
  <si>
    <t>Sijoitetut:</t>
  </si>
  <si>
    <t>Naumi Alex</t>
  </si>
  <si>
    <t>Flemming Veikka</t>
  </si>
  <si>
    <t>Moradabbasi Pedram</t>
  </si>
  <si>
    <t>Ojala Matias</t>
  </si>
  <si>
    <t>Lundström Annika</t>
  </si>
  <si>
    <t>Eriksson Sofie</t>
  </si>
  <si>
    <t>Eriksson Pihla</t>
  </si>
  <si>
    <t>KILPAILU</t>
  </si>
  <si>
    <t>Suomen Pöytätennisliitto - SPTL</t>
  </si>
  <si>
    <t>JÄRJESTÄJÄ</t>
  </si>
  <si>
    <t>JOUKKUEOTTELUN PÖYTÄKIRJA</t>
  </si>
  <si>
    <t>LUOKKA</t>
  </si>
  <si>
    <t>3-pelaajan joukkueille</t>
  </si>
  <si>
    <t>Päivämäärä</t>
  </si>
  <si>
    <t>Klo</t>
  </si>
  <si>
    <t>Täytä joukkuenimi ja pelaajanimet kokonaan</t>
  </si>
  <si>
    <t>Koti</t>
  </si>
  <si>
    <t>Vieras</t>
  </si>
  <si>
    <t>A</t>
  </si>
  <si>
    <t>X</t>
  </si>
  <si>
    <t>B</t>
  </si>
  <si>
    <t>Y</t>
  </si>
  <si>
    <t>C</t>
  </si>
  <si>
    <t>Z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</si>
  <si>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</si>
  <si>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</si>
  <si>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</si>
  <si>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</si>
  <si>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</si>
  <si>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</si>
  <si>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</si>
  <si>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K</t>
  </si>
  <si>
    <t>V</t>
  </si>
  <si>
    <t>A-X</t>
  </si>
  <si>
    <t>B-Y</t>
  </si>
  <si>
    <t>C-Z</t>
  </si>
  <si>
    <t>B-X</t>
  </si>
  <si>
    <t>A-Z</t>
  </si>
  <si>
    <t>C-Y</t>
  </si>
  <si>
    <t>B-Z</t>
  </si>
  <si>
    <t>C-X</t>
  </si>
  <si>
    <t>A-Y</t>
  </si>
  <si>
    <t>Tulos</t>
  </si>
  <si>
    <t>Allekirjoitukset</t>
  </si>
  <si>
    <t>Kotijoukkue</t>
  </si>
  <si>
    <t>Vierasjoukkue</t>
  </si>
  <si>
    <t>Voittaja</t>
  </si>
  <si>
    <t>Makrot</t>
  </si>
  <si>
    <t>Ctrl-q liimaa ilman muotoilua</t>
  </si>
  <si>
    <t>MJ-13 joukkue</t>
  </si>
  <si>
    <t>Ctrl-d tyhjentää keltaiset alueet</t>
  </si>
  <si>
    <t>MBF 2 - PT Espoo</t>
  </si>
  <si>
    <t>TuPy - OPT-86</t>
  </si>
  <si>
    <t>PT Espoo - Spinni</t>
  </si>
  <si>
    <t>Tip-70 - KoKa</t>
  </si>
  <si>
    <t>Juniori-SM</t>
  </si>
  <si>
    <t>KoKa - TuKa</t>
  </si>
  <si>
    <t>PT Espoo - MBF 2</t>
  </si>
  <si>
    <t>OPT-86 - Tip-70</t>
  </si>
  <si>
    <t>TuPy - MBF 1</t>
  </si>
  <si>
    <t>Makrot Ctrl-q liimaa ilman muotoilua</t>
  </si>
  <si>
    <t>Suomen Pöytätennisliitto</t>
  </si>
  <si>
    <t>Ctrl-d tyhjentää datan (ei otsikkoa)</t>
  </si>
  <si>
    <t>Joukkuepöytäkirja</t>
  </si>
  <si>
    <t>2-pelaajan joukkueille</t>
  </si>
  <si>
    <t>NJ-15 joukkue</t>
  </si>
  <si>
    <t>PÄIVÄ</t>
  </si>
  <si>
    <t xml:space="preserve"> klo</t>
  </si>
  <si>
    <t>Joukkue ja pelaajanimet kokonaan</t>
  </si>
  <si>
    <t>Nelinpelin pelaajat</t>
  </si>
  <si>
    <t>Vain erien jäännöspisteet (-0 vaatii eteen tekstimuotoilupilkun ')</t>
  </si>
  <si>
    <t>OTTELUT</t>
  </si>
  <si>
    <t>Nelinp</t>
  </si>
  <si>
    <t>MBF - PT Espoo</t>
  </si>
  <si>
    <t>Spinni - PT Espoo</t>
  </si>
  <si>
    <t>MBF - Spinni</t>
  </si>
  <si>
    <t>MJ-15 joukkue</t>
  </si>
  <si>
    <t>NJ-13 joukkue</t>
  </si>
  <si>
    <t>MBF 1 - Spinni</t>
  </si>
  <si>
    <t>3-1</t>
  </si>
  <si>
    <t>Seppänen Alexandra</t>
  </si>
  <si>
    <t>KoKa - MBF 2</t>
  </si>
  <si>
    <t>Tip-70</t>
  </si>
  <si>
    <t>OPT-86 - MBF 1</t>
  </si>
  <si>
    <t>0</t>
  </si>
  <si>
    <t>Vlasova Alisa</t>
  </si>
  <si>
    <t>1.</t>
  </si>
  <si>
    <t>3.</t>
  </si>
  <si>
    <t>Kaarina Saarialho, Michelle Brinaru</t>
  </si>
  <si>
    <t>Ksenia Nerman, Alisa Vlasova, Alexandra Seppänen</t>
  </si>
  <si>
    <t>Alisa Sinishin, Sofia Sinishin</t>
  </si>
  <si>
    <t>Ilja Motin, Benjamin Brinaru, Adam Steif</t>
  </si>
  <si>
    <t>Pedram Moradabbasi, Juho Niemitalo, Juhana Tuuttila</t>
  </si>
  <si>
    <t>Noah Steif, Rolands Jansons, Kristoffer Smulter</t>
  </si>
  <si>
    <t>KoKa - MBF 1</t>
  </si>
  <si>
    <t>3-0</t>
  </si>
  <si>
    <t>-0</t>
  </si>
  <si>
    <t>MBF 2 - ParPi</t>
  </si>
  <si>
    <t>Veikka Flemming, Alex Naumi, Veeti Valasti, Miro Seitz</t>
  </si>
  <si>
    <t>Ksenia Nerman, Pelli Katrin</t>
  </si>
  <si>
    <t>Sofie Eriksson, Carina Englund</t>
  </si>
  <si>
    <t>Annika Lundström, Pihla Eriksson</t>
  </si>
  <si>
    <t>Marianna Saarialho, Kaarina Saarialho, Michelle Brinaru</t>
  </si>
  <si>
    <t>Juho Niemitalo, Juhana Tuuttila</t>
  </si>
  <si>
    <t>Arttu Pihkala, Sam Li, Aleksi Räsänen</t>
  </si>
  <si>
    <t>Benjamin Brinaru, Noah Steif, Kristoffer Smulter</t>
  </si>
  <si>
    <t>Filyushkin Danila</t>
  </si>
  <si>
    <t>PT Espoo - KoKa</t>
  </si>
  <si>
    <t>MBF - OPT-86</t>
  </si>
  <si>
    <t>MBF 1 - ParPi</t>
  </si>
  <si>
    <t>MBF - KoKa</t>
  </si>
  <si>
    <t>M13cons</t>
  </si>
  <si>
    <t>M15cons</t>
  </si>
  <si>
    <t>6-0</t>
  </si>
  <si>
    <t>68-39</t>
  </si>
  <si>
    <t>3-5</t>
  </si>
  <si>
    <t>70-88</t>
  </si>
  <si>
    <t>2-6</t>
  </si>
  <si>
    <t>71-82</t>
  </si>
  <si>
    <t>11-5</t>
  </si>
  <si>
    <t>11-6</t>
  </si>
  <si>
    <t>11-7</t>
  </si>
  <si>
    <t>7-11</t>
  </si>
  <si>
    <t>5-11</t>
  </si>
  <si>
    <t>13-11</t>
  </si>
  <si>
    <t>11-9</t>
  </si>
  <si>
    <t>3-2</t>
  </si>
  <si>
    <t>11-4</t>
  </si>
  <si>
    <t>9-0</t>
  </si>
  <si>
    <t>100-73</t>
  </si>
  <si>
    <t>6-5</t>
  </si>
  <si>
    <t>105-90</t>
  </si>
  <si>
    <t>1-9</t>
  </si>
  <si>
    <t>87-113</t>
  </si>
  <si>
    <t>4-6</t>
  </si>
  <si>
    <t>91-107</t>
  </si>
  <si>
    <t>12-10</t>
  </si>
  <si>
    <t>11-8</t>
  </si>
  <si>
    <t>8-11</t>
  </si>
  <si>
    <t>11-2</t>
  </si>
  <si>
    <t>6-11</t>
  </si>
  <si>
    <t>11-3</t>
  </si>
  <si>
    <t>16-18</t>
  </si>
  <si>
    <t>9-11</t>
  </si>
  <si>
    <t>0-3</t>
  </si>
  <si>
    <t>66-14</t>
  </si>
  <si>
    <t>49-63</t>
  </si>
  <si>
    <t>1-6</t>
  </si>
  <si>
    <t>37-75</t>
  </si>
  <si>
    <t>11-1</t>
  </si>
  <si>
    <t>100-42</t>
  </si>
  <si>
    <t>6-3</t>
  </si>
  <si>
    <t>90-50</t>
  </si>
  <si>
    <t>3-6</t>
  </si>
  <si>
    <t>49-79</t>
  </si>
  <si>
    <t>0-9</t>
  </si>
  <si>
    <t>31-99</t>
  </si>
  <si>
    <t>11-0</t>
  </si>
  <si>
    <t>66-33</t>
  </si>
  <si>
    <t>3-3</t>
  </si>
  <si>
    <t>50-45</t>
  </si>
  <si>
    <t>0-6</t>
  </si>
  <si>
    <t>28-66</t>
  </si>
  <si>
    <t>99-41</t>
  </si>
  <si>
    <t>86-65</t>
  </si>
  <si>
    <t>61-84</t>
  </si>
  <si>
    <t>43-99</t>
  </si>
  <si>
    <t>99-29</t>
  </si>
  <si>
    <t>85-56</t>
  </si>
  <si>
    <t>44-108</t>
  </si>
  <si>
    <t>3-7</t>
  </si>
  <si>
    <t>60-95</t>
  </si>
  <si>
    <t>10-12</t>
  </si>
  <si>
    <t>2-11</t>
  </si>
  <si>
    <t>5-0</t>
  </si>
  <si>
    <t>5-2</t>
  </si>
  <si>
    <t>5-4</t>
  </si>
  <si>
    <t>5-1</t>
  </si>
  <si>
    <t>7-4</t>
  </si>
  <si>
    <t>110-90</t>
  </si>
  <si>
    <t>9-2</t>
  </si>
  <si>
    <t>115-80</t>
  </si>
  <si>
    <t>5-7</t>
  </si>
  <si>
    <t>94-121</t>
  </si>
  <si>
    <t>84-112</t>
  </si>
  <si>
    <t>104-91</t>
  </si>
  <si>
    <t>118-78</t>
  </si>
  <si>
    <t>4-7</t>
  </si>
  <si>
    <t>100-110</t>
  </si>
  <si>
    <t>2-9</t>
  </si>
  <si>
    <t>74-117</t>
  </si>
  <si>
    <t>1-11</t>
  </si>
  <si>
    <t>9-1</t>
  </si>
  <si>
    <t>107-59</t>
  </si>
  <si>
    <t>6-4</t>
  </si>
  <si>
    <t>98-88</t>
  </si>
  <si>
    <t>5-6</t>
  </si>
  <si>
    <t>101-93</t>
  </si>
  <si>
    <t>33-99</t>
  </si>
  <si>
    <t>11-13</t>
  </si>
  <si>
    <t>120-75</t>
  </si>
  <si>
    <t>8-4</t>
  </si>
  <si>
    <t>123-96</t>
  </si>
  <si>
    <t>60-118</t>
  </si>
  <si>
    <t>4-8</t>
  </si>
  <si>
    <t>107-121</t>
  </si>
  <si>
    <t>15-13</t>
  </si>
  <si>
    <t>12-14</t>
  </si>
  <si>
    <t>99-47</t>
  </si>
  <si>
    <t>101-107</t>
  </si>
  <si>
    <t>3-8</t>
  </si>
  <si>
    <t>95-114</t>
  </si>
  <si>
    <t>4-9</t>
  </si>
  <si>
    <t>106-133</t>
  </si>
  <si>
    <t>16-14</t>
  </si>
  <si>
    <t>108-59</t>
  </si>
  <si>
    <t>7-3</t>
  </si>
  <si>
    <t>96-66</t>
  </si>
  <si>
    <t>68-89</t>
  </si>
  <si>
    <t>41-99</t>
  </si>
  <si>
    <t>109-58</t>
  </si>
  <si>
    <t>102-75</t>
  </si>
  <si>
    <t>57-86</t>
  </si>
  <si>
    <t>50-99</t>
  </si>
  <si>
    <t>MBF2</t>
  </si>
  <si>
    <t>MBF1</t>
  </si>
  <si>
    <t>5-3</t>
  </si>
  <si>
    <t>Alex Naumi, Miro Seitz, Esa Kanasuo</t>
  </si>
  <si>
    <t>Carina Englund/Ksenia Nerman</t>
  </si>
  <si>
    <t>Kaarina Saarialho/Michelle Brinaru</t>
  </si>
  <si>
    <t>Aleksi Räsänen</t>
  </si>
  <si>
    <t>Sam Li</t>
  </si>
  <si>
    <t>Pyry Lehmusto</t>
  </si>
  <si>
    <t>Poom</t>
  </si>
  <si>
    <t>Iakov Trifinov</t>
  </si>
  <si>
    <t>Pihla Eriksson/Annika Lundström</t>
  </si>
  <si>
    <t>Carina Englund/Sofie Eriksson</t>
  </si>
  <si>
    <t>Kaarina Saarialho/Marianna Saarialho</t>
  </si>
  <si>
    <t>Michelle Brinaru</t>
  </si>
  <si>
    <t>Veikka Flemming</t>
  </si>
  <si>
    <t>Pedram Moradabbasi</t>
  </si>
  <si>
    <t>Ksenia Nerman</t>
  </si>
  <si>
    <t>Kaarina Saarialho</t>
  </si>
  <si>
    <t>Adam Steif</t>
  </si>
  <si>
    <t>Aleksandra Titievskaja</t>
  </si>
  <si>
    <t>Juho Niemitalo/Juhana Tuuttila</t>
  </si>
  <si>
    <t>Arttu Pihkala/Sam Khosravi</t>
  </si>
  <si>
    <t>Alex Naumi/Miro Seitz</t>
  </si>
  <si>
    <t>Noah Steif/Benjamin Brinaru</t>
  </si>
  <si>
    <t>Juho Niemitalo</t>
  </si>
  <si>
    <t>Juho Kantola</t>
  </si>
  <si>
    <t>Paavo Collanus</t>
  </si>
  <si>
    <t>Samu Laaksonen</t>
  </si>
  <si>
    <t>Katrin Pelli</t>
  </si>
  <si>
    <t>Veikka Flemming/Alex Naumi</t>
  </si>
  <si>
    <t>Kristoffer Smulter/Noah Steif</t>
  </si>
  <si>
    <t>Pedram Moradabbasi/Matias Ojala</t>
  </si>
  <si>
    <t>Veeti Valasti/Arttu Pihkala</t>
  </si>
  <si>
    <t>Tsemppari</t>
  </si>
  <si>
    <t>2,2,6</t>
  </si>
  <si>
    <t>9,3,8</t>
  </si>
  <si>
    <t>2,5,7</t>
  </si>
  <si>
    <t>6,2,7</t>
  </si>
  <si>
    <t>-8,-5,6,12,8</t>
  </si>
  <si>
    <t>1,1,2</t>
  </si>
  <si>
    <t>1,-9,9,5</t>
  </si>
  <si>
    <t>4,6,5</t>
  </si>
  <si>
    <t>-1,7,5,3</t>
  </si>
  <si>
    <t>1,0,3</t>
  </si>
  <si>
    <t>-8,6,10,7</t>
  </si>
  <si>
    <t>-8,-2,10,8,7</t>
  </si>
  <si>
    <t>8,5,-11,-8,5</t>
  </si>
  <si>
    <t>7,6,3</t>
  </si>
  <si>
    <t>-3,9,9,8</t>
  </si>
  <si>
    <t>5,5,5</t>
  </si>
  <si>
    <t>W.O.</t>
  </si>
  <si>
    <t>12,6,0</t>
  </si>
  <si>
    <t>9,7,4</t>
  </si>
  <si>
    <t>5,2,4</t>
  </si>
  <si>
    <t>8,7,4</t>
  </si>
  <si>
    <t>6,2,-6,8</t>
  </si>
  <si>
    <t>6,3,4</t>
  </si>
  <si>
    <t>3,7,-10,8</t>
  </si>
  <si>
    <t>-9,-8,9,7,6</t>
  </si>
  <si>
    <t>1,5,7</t>
  </si>
  <si>
    <t>44-40</t>
  </si>
  <si>
    <t>10-66</t>
  </si>
  <si>
    <t>66-29</t>
  </si>
  <si>
    <t>54-48</t>
  </si>
  <si>
    <t>23-66</t>
  </si>
  <si>
    <t>109-62</t>
  </si>
  <si>
    <t>90-72</t>
  </si>
  <si>
    <t>60-103</t>
  </si>
  <si>
    <t>60-82</t>
  </si>
  <si>
    <t>14-12</t>
  </si>
  <si>
    <t>3-11</t>
  </si>
  <si>
    <t>1,2,5</t>
  </si>
  <si>
    <t>-2,9,5,13</t>
  </si>
  <si>
    <t>0,1,6</t>
  </si>
  <si>
    <t>8,-9,-6,9,5</t>
  </si>
  <si>
    <t>7,8,-6,-7,7</t>
  </si>
  <si>
    <t>2257</t>
  </si>
  <si>
    <t>3,9,4</t>
  </si>
  <si>
    <t>7,5,4</t>
  </si>
  <si>
    <t>7,6,-8,4</t>
  </si>
  <si>
    <t>8,-6,9,-8,11</t>
  </si>
  <si>
    <t>9,6,-6,-7,5</t>
  </si>
  <si>
    <t>6,5,9</t>
  </si>
  <si>
    <t>7,6,9</t>
  </si>
  <si>
    <t>2051</t>
  </si>
  <si>
    <t>1976</t>
  </si>
  <si>
    <t>8,-7,9,-6,4</t>
  </si>
  <si>
    <t>-9,3,-9,6,6</t>
  </si>
  <si>
    <t>10,-13,2,11</t>
  </si>
  <si>
    <t>5,8,7</t>
  </si>
  <si>
    <t>4,5,2</t>
  </si>
  <si>
    <t>4,8,7</t>
  </si>
  <si>
    <t>4,4,2</t>
  </si>
  <si>
    <t>4,5,-10,3</t>
  </si>
  <si>
    <t>8,7,-7,-8,4</t>
  </si>
  <si>
    <t>6,15,8</t>
  </si>
  <si>
    <t>9,4,1</t>
  </si>
  <si>
    <t>5,7,6</t>
  </si>
  <si>
    <t>10,-8,9,9</t>
  </si>
  <si>
    <t>3,6,-9,-12,9</t>
  </si>
  <si>
    <t>8,6,9</t>
  </si>
  <si>
    <t>9,5,-8,11</t>
  </si>
  <si>
    <t>6,9,3</t>
  </si>
  <si>
    <t>9,7,12</t>
  </si>
  <si>
    <t>-10,3,-4,4,10</t>
  </si>
  <si>
    <t>106-59</t>
  </si>
  <si>
    <t>97-77</t>
  </si>
  <si>
    <t>69-81</t>
  </si>
  <si>
    <t>44-99</t>
  </si>
  <si>
    <t>99-50</t>
  </si>
  <si>
    <t>86-63</t>
  </si>
  <si>
    <t>78-97</t>
  </si>
  <si>
    <t>52-105</t>
  </si>
  <si>
    <t>9-3</t>
  </si>
  <si>
    <t>127-75</t>
  </si>
  <si>
    <t>3-9</t>
  </si>
  <si>
    <t>97-119</t>
  </si>
  <si>
    <t>97-92</t>
  </si>
  <si>
    <t>80-115</t>
  </si>
  <si>
    <t>4-11</t>
  </si>
  <si>
    <t>6,5,3</t>
  </si>
  <si>
    <t>7,9,-3,11</t>
  </si>
  <si>
    <t>5,4,3</t>
  </si>
  <si>
    <t>-6,8,4,-17,11</t>
  </si>
  <si>
    <t>10,7,9</t>
  </si>
  <si>
    <t>109-57</t>
  </si>
  <si>
    <t>97-78</t>
  </si>
  <si>
    <t>72-78</t>
  </si>
  <si>
    <t>34-99</t>
  </si>
  <si>
    <t>6-1</t>
  </si>
  <si>
    <t>75-40</t>
  </si>
  <si>
    <t>4-3</t>
  </si>
  <si>
    <t>62-60</t>
  </si>
  <si>
    <t>29-66</t>
  </si>
  <si>
    <t xml:space="preserve">Klo </t>
  </si>
  <si>
    <t>3,9,7</t>
  </si>
  <si>
    <t>3,8,-9,5</t>
  </si>
  <si>
    <t>9,5,16</t>
  </si>
  <si>
    <t>su 15:00</t>
  </si>
  <si>
    <t>N13cons</t>
  </si>
  <si>
    <t>33-17</t>
  </si>
  <si>
    <t>Brinaru Michelle/Saarialho Kaarina</t>
  </si>
  <si>
    <t>17-33</t>
  </si>
  <si>
    <t>66-22</t>
  </si>
  <si>
    <t>55-59</t>
  </si>
  <si>
    <t>35-75</t>
  </si>
  <si>
    <t>6-2</t>
  </si>
  <si>
    <t>80-49</t>
  </si>
  <si>
    <t>68-60</t>
  </si>
  <si>
    <t>27-66</t>
  </si>
  <si>
    <t>5,0,4</t>
  </si>
  <si>
    <t>6,2,6</t>
  </si>
  <si>
    <t>-10,6,7,6</t>
  </si>
  <si>
    <t>-9,3,15,2</t>
  </si>
  <si>
    <t>7,4,5</t>
  </si>
  <si>
    <t>4,-9,-8,8,9</t>
  </si>
  <si>
    <t>N15cons</t>
  </si>
  <si>
    <t>66-28</t>
  </si>
  <si>
    <t>46-50</t>
  </si>
  <si>
    <t>32-66</t>
  </si>
  <si>
    <t>N13 consolation</t>
  </si>
  <si>
    <t>N15 consolation</t>
  </si>
  <si>
    <t>M13 consolation</t>
  </si>
  <si>
    <t>M15 consolation</t>
  </si>
  <si>
    <t>4,7,12</t>
  </si>
  <si>
    <t>-10,10,8,-4,3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</si>
</sst>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dd\.mm\.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trike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i/>
      <sz val="1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u val="single"/>
      <sz val="4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i/>
      <sz val="1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48"/>
      <color theme="1"/>
      <name val="Calibri"/>
      <family val="2"/>
    </font>
    <font>
      <b/>
      <sz val="2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double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/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double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>
        <color indexed="8"/>
      </left>
      <right style="double"/>
      <top>
        <color indexed="63"/>
      </top>
      <bottom style="medium"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double"/>
      <top style="thin"/>
      <bottom style="medium">
        <color indexed="8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84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horizontal="left"/>
      <protection/>
    </xf>
    <xf numFmtId="49" fontId="3" fillId="0" borderId="11" xfId="0" applyNumberFormat="1" applyFont="1" applyFill="1" applyBorder="1" applyAlignment="1" applyProtection="1">
      <alignment horizontal="left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49" fontId="3" fillId="0" borderId="13" xfId="0" applyNumberFormat="1" applyFont="1" applyFill="1" applyBorder="1" applyAlignment="1" applyProtection="1">
      <alignment horizontal="left"/>
      <protection/>
    </xf>
    <xf numFmtId="49" fontId="2" fillId="0" borderId="14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15" xfId="0" applyNumberFormat="1" applyFont="1" applyFill="1" applyBorder="1" applyAlignment="1" applyProtection="1">
      <alignment horizontal="left"/>
      <protection/>
    </xf>
    <xf numFmtId="49" fontId="4" fillId="0" borderId="16" xfId="0" applyNumberFormat="1" applyFont="1" applyFill="1" applyBorder="1" applyAlignment="1" applyProtection="1">
      <alignment horizontal="left"/>
      <protection/>
    </xf>
    <xf numFmtId="49" fontId="4" fillId="0" borderId="17" xfId="0" applyNumberFormat="1" applyFont="1" applyFill="1" applyBorder="1" applyAlignment="1" applyProtection="1">
      <alignment horizontal="left"/>
      <protection/>
    </xf>
    <xf numFmtId="49" fontId="4" fillId="0" borderId="18" xfId="0" applyNumberFormat="1" applyFont="1" applyFill="1" applyBorder="1" applyAlignment="1" applyProtection="1">
      <alignment horizontal="left"/>
      <protection/>
    </xf>
    <xf numFmtId="49" fontId="4" fillId="0" borderId="19" xfId="0" applyNumberFormat="1" applyFont="1" applyFill="1" applyBorder="1" applyAlignment="1" applyProtection="1">
      <alignment horizontal="left"/>
      <protection/>
    </xf>
    <xf numFmtId="49" fontId="2" fillId="0" borderId="20" xfId="0" applyNumberFormat="1" applyFont="1" applyFill="1" applyBorder="1" applyAlignment="1" applyProtection="1">
      <alignment horizontal="left"/>
      <protection/>
    </xf>
    <xf numFmtId="49" fontId="2" fillId="0" borderId="21" xfId="0" applyNumberFormat="1" applyFont="1" applyFill="1" applyBorder="1" applyAlignment="1" applyProtection="1">
      <alignment horizontal="left"/>
      <protection/>
    </xf>
    <xf numFmtId="49" fontId="5" fillId="0" borderId="22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49" fontId="5" fillId="0" borderId="21" xfId="0" applyNumberFormat="1" applyFont="1" applyFill="1" applyBorder="1" applyAlignment="1" applyProtection="1">
      <alignment horizontal="left"/>
      <protection/>
    </xf>
    <xf numFmtId="49" fontId="5" fillId="0" borderId="20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49" fontId="2" fillId="0" borderId="23" xfId="0" applyNumberFormat="1" applyFont="1" applyFill="1" applyBorder="1" applyAlignment="1" applyProtection="1">
      <alignment horizontal="left"/>
      <protection/>
    </xf>
    <xf numFmtId="49" fontId="2" fillId="0" borderId="22" xfId="0" applyNumberFormat="1" applyFont="1" applyFill="1" applyBorder="1" applyAlignment="1" applyProtection="1">
      <alignment horizontal="left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49" fontId="2" fillId="0" borderId="26" xfId="0" applyNumberFormat="1" applyFont="1" applyFill="1" applyBorder="1" applyAlignment="1" applyProtection="1">
      <alignment horizontal="center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6" fillId="0" borderId="2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2" fillId="33" borderId="22" xfId="0" applyNumberFormat="1" applyFont="1" applyFill="1" applyBorder="1" applyAlignment="1" applyProtection="1">
      <alignment horizontal="left"/>
      <protection/>
    </xf>
    <xf numFmtId="49" fontId="7" fillId="0" borderId="14" xfId="0" applyNumberFormat="1" applyFont="1" applyFill="1" applyBorder="1" applyAlignment="1" applyProtection="1">
      <alignment horizontal="left"/>
      <protection/>
    </xf>
    <xf numFmtId="49" fontId="2" fillId="0" borderId="28" xfId="0" applyNumberFormat="1" applyFont="1" applyFill="1" applyBorder="1" applyAlignment="1" applyProtection="1">
      <alignment horizontal="left"/>
      <protection/>
    </xf>
    <xf numFmtId="49" fontId="8" fillId="0" borderId="14" xfId="0" applyNumberFormat="1" applyFont="1" applyFill="1" applyBorder="1" applyAlignment="1" applyProtection="1">
      <alignment horizontal="left"/>
      <protection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0" fontId="63" fillId="34" borderId="0" xfId="0" applyFont="1" applyFill="1" applyAlignment="1">
      <alignment/>
    </xf>
    <xf numFmtId="0" fontId="64" fillId="34" borderId="0" xfId="0" applyFont="1" applyFill="1" applyAlignment="1">
      <alignment/>
    </xf>
    <xf numFmtId="0" fontId="65" fillId="34" borderId="0" xfId="0" applyFont="1" applyFill="1" applyAlignment="1">
      <alignment/>
    </xf>
    <xf numFmtId="20" fontId="64" fillId="34" borderId="0" xfId="0" applyNumberFormat="1" applyFont="1" applyFill="1" applyAlignment="1">
      <alignment horizontal="right"/>
    </xf>
    <xf numFmtId="20" fontId="64" fillId="34" borderId="0" xfId="0" applyNumberFormat="1" applyFont="1" applyFill="1" applyAlignment="1">
      <alignment/>
    </xf>
    <xf numFmtId="0" fontId="66" fillId="34" borderId="0" xfId="0" applyFont="1" applyFill="1" applyAlignment="1">
      <alignment horizontal="left" indent="1"/>
    </xf>
    <xf numFmtId="20" fontId="66" fillId="34" borderId="0" xfId="0" applyNumberFormat="1" applyFont="1" applyFill="1" applyAlignment="1">
      <alignment horizontal="right"/>
    </xf>
    <xf numFmtId="0" fontId="61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29" xfId="0" applyBorder="1" applyAlignment="1">
      <alignment/>
    </xf>
    <xf numFmtId="0" fontId="9" fillId="0" borderId="30" xfId="0" applyFont="1" applyBorder="1" applyAlignment="1" applyProtection="1">
      <alignment/>
      <protection/>
    </xf>
    <xf numFmtId="0" fontId="0" fillId="0" borderId="30" xfId="0" applyBorder="1" applyAlignment="1">
      <alignment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2" xfId="0" applyFont="1" applyFill="1" applyBorder="1" applyAlignment="1">
      <alignment horizontal="center"/>
    </xf>
    <xf numFmtId="0" fontId="13" fillId="0" borderId="0" xfId="0" applyFont="1" applyBorder="1" applyAlignment="1" applyProtection="1">
      <alignment/>
      <protection/>
    </xf>
    <xf numFmtId="0" fontId="6" fillId="0" borderId="33" xfId="0" applyFont="1" applyBorder="1" applyAlignment="1">
      <alignment/>
    </xf>
    <xf numFmtId="0" fontId="0" fillId="0" borderId="33" xfId="0" applyBorder="1" applyAlignment="1" applyProtection="1">
      <alignment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2" fontId="6" fillId="0" borderId="36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 applyProtection="1">
      <alignment horizontal="left" vertical="center" indent="2"/>
      <protection locked="0"/>
    </xf>
    <xf numFmtId="2" fontId="6" fillId="0" borderId="37" xfId="0" applyNumberFormat="1" applyFont="1" applyFill="1" applyBorder="1" applyAlignment="1">
      <alignment horizontal="center" vertical="center"/>
    </xf>
    <xf numFmtId="2" fontId="14" fillId="0" borderId="38" xfId="0" applyNumberFormat="1" applyFont="1" applyFill="1" applyBorder="1" applyAlignment="1">
      <alignment horizontal="center"/>
    </xf>
    <xf numFmtId="0" fontId="2" fillId="0" borderId="28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 horizontal="center"/>
    </xf>
    <xf numFmtId="2" fontId="14" fillId="0" borderId="39" xfId="0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40" xfId="0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14" fillId="0" borderId="25" xfId="0" applyFont="1" applyBorder="1" applyAlignment="1" applyProtection="1">
      <alignment horizontal="center"/>
      <protection/>
    </xf>
    <xf numFmtId="0" fontId="14" fillId="0" borderId="41" xfId="0" applyFont="1" applyBorder="1" applyAlignment="1" applyProtection="1">
      <alignment horizontal="center"/>
      <protection/>
    </xf>
    <xf numFmtId="0" fontId="14" fillId="0" borderId="42" xfId="0" applyFont="1" applyBorder="1" applyAlignment="1">
      <alignment horizontal="center"/>
    </xf>
    <xf numFmtId="0" fontId="2" fillId="0" borderId="43" xfId="0" applyNumberFormat="1" applyFont="1" applyBorder="1" applyAlignment="1" applyProtection="1">
      <alignment/>
      <protection/>
    </xf>
    <xf numFmtId="164" fontId="2" fillId="35" borderId="44" xfId="0" applyNumberFormat="1" applyFont="1" applyFill="1" applyBorder="1" applyAlignment="1" applyProtection="1">
      <alignment horizontal="center"/>
      <protection locked="0"/>
    </xf>
    <xf numFmtId="164" fontId="2" fillId="35" borderId="44" xfId="0" applyNumberFormat="1" applyFont="1" applyFill="1" applyBorder="1" applyAlignment="1" applyProtection="1" quotePrefix="1">
      <alignment horizontal="center"/>
      <protection locked="0"/>
    </xf>
    <xf numFmtId="0" fontId="2" fillId="0" borderId="45" xfId="0" applyFont="1" applyBorder="1" applyAlignment="1" applyProtection="1">
      <alignment horizontal="center"/>
      <protection/>
    </xf>
    <xf numFmtId="0" fontId="2" fillId="0" borderId="46" xfId="0" applyNumberFormat="1" applyFont="1" applyBorder="1" applyAlignment="1">
      <alignment horizontal="center"/>
    </xf>
    <xf numFmtId="0" fontId="10" fillId="0" borderId="47" xfId="0" applyFont="1" applyFill="1" applyBorder="1" applyAlignment="1" applyProtection="1">
      <alignment horizontal="center"/>
      <protection/>
    </xf>
    <xf numFmtId="0" fontId="10" fillId="0" borderId="48" xfId="0" applyFont="1" applyFill="1" applyBorder="1" applyAlignment="1" applyProtection="1">
      <alignment horizontal="center"/>
      <protection/>
    </xf>
    <xf numFmtId="0" fontId="14" fillId="0" borderId="49" xfId="0" applyFont="1" applyBorder="1" applyAlignment="1">
      <alignment horizontal="center"/>
    </xf>
    <xf numFmtId="0" fontId="2" fillId="0" borderId="21" xfId="0" applyNumberFormat="1" applyFont="1" applyBorder="1" applyAlignment="1" applyProtection="1">
      <alignment/>
      <protection/>
    </xf>
    <xf numFmtId="164" fontId="2" fillId="35" borderId="25" xfId="0" applyNumberFormat="1" applyFont="1" applyFill="1" applyBorder="1" applyAlignment="1" applyProtection="1">
      <alignment horizontal="center"/>
      <protection locked="0"/>
    </xf>
    <xf numFmtId="164" fontId="2" fillId="35" borderId="22" xfId="0" applyNumberFormat="1" applyFont="1" applyFill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/>
    </xf>
    <xf numFmtId="0" fontId="2" fillId="0" borderId="51" xfId="0" applyNumberFormat="1" applyFont="1" applyBorder="1" applyAlignment="1">
      <alignment horizontal="center"/>
    </xf>
    <xf numFmtId="0" fontId="10" fillId="0" borderId="52" xfId="0" applyFont="1" applyFill="1" applyBorder="1" applyAlignment="1" applyProtection="1">
      <alignment horizontal="center"/>
      <protection/>
    </xf>
    <xf numFmtId="0" fontId="10" fillId="0" borderId="53" xfId="0" applyFont="1" applyFill="1" applyBorder="1" applyAlignment="1" applyProtection="1">
      <alignment horizontal="center"/>
      <protection/>
    </xf>
    <xf numFmtId="0" fontId="14" fillId="0" borderId="54" xfId="0" applyFont="1" applyBorder="1" applyAlignment="1">
      <alignment horizontal="center"/>
    </xf>
    <xf numFmtId="0" fontId="2" fillId="0" borderId="23" xfId="0" applyNumberFormat="1" applyFont="1" applyBorder="1" applyAlignment="1" applyProtection="1">
      <alignment/>
      <protection/>
    </xf>
    <xf numFmtId="164" fontId="2" fillId="35" borderId="55" xfId="0" applyNumberFormat="1" applyFont="1" applyFill="1" applyBorder="1" applyAlignment="1" applyProtection="1">
      <alignment horizontal="center"/>
      <protection locked="0"/>
    </xf>
    <xf numFmtId="0" fontId="2" fillId="0" borderId="56" xfId="0" applyNumberFormat="1" applyFont="1" applyBorder="1" applyAlignment="1">
      <alignment horizontal="center"/>
    </xf>
    <xf numFmtId="0" fontId="10" fillId="0" borderId="57" xfId="0" applyFont="1" applyFill="1" applyBorder="1" applyAlignment="1" applyProtection="1">
      <alignment horizontal="center"/>
      <protection/>
    </xf>
    <xf numFmtId="0" fontId="10" fillId="0" borderId="58" xfId="0" applyFont="1" applyFill="1" applyBorder="1" applyAlignment="1" applyProtection="1">
      <alignment horizontal="center"/>
      <protection/>
    </xf>
    <xf numFmtId="0" fontId="14" fillId="0" borderId="59" xfId="0" applyFont="1" applyBorder="1" applyAlignment="1">
      <alignment horizontal="center"/>
    </xf>
    <xf numFmtId="0" fontId="2" fillId="0" borderId="60" xfId="0" applyNumberFormat="1" applyFont="1" applyBorder="1" applyAlignment="1" applyProtection="1">
      <alignment/>
      <protection/>
    </xf>
    <xf numFmtId="164" fontId="2" fillId="35" borderId="61" xfId="0" applyNumberFormat="1" applyFont="1" applyFill="1" applyBorder="1" applyAlignment="1" applyProtection="1">
      <alignment horizontal="center"/>
      <protection locked="0"/>
    </xf>
    <xf numFmtId="164" fontId="2" fillId="35" borderId="62" xfId="0" applyNumberFormat="1" applyFont="1" applyFill="1" applyBorder="1" applyAlignment="1" applyProtection="1">
      <alignment horizontal="center"/>
      <protection locked="0"/>
    </xf>
    <xf numFmtId="0" fontId="14" fillId="0" borderId="63" xfId="0" applyFont="1" applyBorder="1" applyAlignment="1">
      <alignment horizontal="center"/>
    </xf>
    <xf numFmtId="0" fontId="2" fillId="0" borderId="64" xfId="0" applyNumberFormat="1" applyFont="1" applyBorder="1" applyAlignment="1" applyProtection="1">
      <alignment/>
      <protection/>
    </xf>
    <xf numFmtId="164" fontId="2" fillId="35" borderId="65" xfId="0" applyNumberFormat="1" applyFont="1" applyFill="1" applyBorder="1" applyAlignment="1" applyProtection="1">
      <alignment horizontal="center"/>
      <protection locked="0"/>
    </xf>
    <xf numFmtId="164" fontId="2" fillId="35" borderId="66" xfId="0" applyNumberFormat="1" applyFont="1" applyFill="1" applyBorder="1" applyAlignment="1" applyProtection="1">
      <alignment horizontal="center"/>
      <protection locked="0"/>
    </xf>
    <xf numFmtId="0" fontId="2" fillId="0" borderId="67" xfId="0" applyFont="1" applyBorder="1" applyAlignment="1" applyProtection="1">
      <alignment horizontal="center"/>
      <protection/>
    </xf>
    <xf numFmtId="0" fontId="2" fillId="0" borderId="68" xfId="0" applyNumberFormat="1" applyFont="1" applyBorder="1" applyAlignment="1">
      <alignment horizontal="center"/>
    </xf>
    <xf numFmtId="0" fontId="10" fillId="0" borderId="69" xfId="0" applyFont="1" applyFill="1" applyBorder="1" applyAlignment="1" applyProtection="1">
      <alignment horizontal="center"/>
      <protection/>
    </xf>
    <xf numFmtId="0" fontId="10" fillId="0" borderId="70" xfId="0" applyFont="1" applyFill="1" applyBorder="1" applyAlignment="1" applyProtection="1">
      <alignment horizontal="center"/>
      <protection/>
    </xf>
    <xf numFmtId="0" fontId="14" fillId="0" borderId="71" xfId="0" applyFont="1" applyBorder="1" applyAlignment="1">
      <alignment horizontal="center"/>
    </xf>
    <xf numFmtId="0" fontId="2" fillId="0" borderId="20" xfId="0" applyNumberFormat="1" applyFont="1" applyBorder="1" applyAlignment="1" applyProtection="1">
      <alignment/>
      <protection/>
    </xf>
    <xf numFmtId="0" fontId="2" fillId="0" borderId="72" xfId="0" applyFont="1" applyBorder="1" applyAlignment="1" applyProtection="1">
      <alignment/>
      <protection/>
    </xf>
    <xf numFmtId="164" fontId="2" fillId="35" borderId="26" xfId="0" applyNumberFormat="1" applyFont="1" applyFill="1" applyBorder="1" applyAlignment="1" applyProtection="1">
      <alignment horizontal="center"/>
      <protection locked="0"/>
    </xf>
    <xf numFmtId="164" fontId="2" fillId="35" borderId="26" xfId="0" applyNumberFormat="1" applyFont="1" applyFill="1" applyBorder="1" applyAlignment="1" applyProtection="1" quotePrefix="1">
      <alignment horizontal="center"/>
      <protection locked="0"/>
    </xf>
    <xf numFmtId="0" fontId="2" fillId="0" borderId="73" xfId="0" applyFont="1" applyBorder="1" applyAlignment="1" applyProtection="1">
      <alignment horizontal="center"/>
      <protection/>
    </xf>
    <xf numFmtId="0" fontId="2" fillId="0" borderId="74" xfId="0" applyNumberFormat="1" applyFont="1" applyBorder="1" applyAlignment="1">
      <alignment horizontal="center"/>
    </xf>
    <xf numFmtId="0" fontId="10" fillId="0" borderId="75" xfId="0" applyFont="1" applyFill="1" applyBorder="1" applyAlignment="1" applyProtection="1">
      <alignment horizontal="center"/>
      <protection/>
    </xf>
    <xf numFmtId="0" fontId="10" fillId="0" borderId="76" xfId="0" applyFont="1" applyFill="1" applyBorder="1" applyAlignment="1" applyProtection="1">
      <alignment horizontal="center"/>
      <protection/>
    </xf>
    <xf numFmtId="0" fontId="2" fillId="0" borderId="77" xfId="0" applyFont="1" applyBorder="1" applyAlignment="1" applyProtection="1">
      <alignment/>
      <protection/>
    </xf>
    <xf numFmtId="164" fontId="2" fillId="35" borderId="22" xfId="0" applyNumberFormat="1" applyFont="1" applyFill="1" applyBorder="1" applyAlignment="1" applyProtection="1" quotePrefix="1">
      <alignment horizontal="center"/>
      <protection locked="0"/>
    </xf>
    <xf numFmtId="0" fontId="2" fillId="0" borderId="66" xfId="0" applyFont="1" applyBorder="1" applyAlignment="1" applyProtection="1">
      <alignment/>
      <protection/>
    </xf>
    <xf numFmtId="164" fontId="2" fillId="35" borderId="65" xfId="0" applyNumberFormat="1" applyFont="1" applyFill="1" applyBorder="1" applyAlignment="1" applyProtection="1" quotePrefix="1">
      <alignment horizontal="center"/>
      <protection locked="0"/>
    </xf>
    <xf numFmtId="0" fontId="2" fillId="0" borderId="78" xfId="0" applyFont="1" applyFill="1" applyBorder="1" applyAlignment="1" applyProtection="1">
      <alignment horizontal="center"/>
      <protection/>
    </xf>
    <xf numFmtId="0" fontId="2" fillId="0" borderId="79" xfId="0" applyFont="1" applyFill="1" applyBorder="1" applyAlignment="1" applyProtection="1">
      <alignment horizontal="center"/>
      <protection/>
    </xf>
    <xf numFmtId="0" fontId="9" fillId="36" borderId="18" xfId="0" applyFont="1" applyFill="1" applyBorder="1" applyAlignment="1" applyProtection="1">
      <alignment horizontal="center"/>
      <protection/>
    </xf>
    <xf numFmtId="0" fontId="9" fillId="36" borderId="8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81" xfId="0" applyBorder="1" applyAlignment="1">
      <alignment/>
    </xf>
    <xf numFmtId="0" fontId="0" fillId="0" borderId="82" xfId="0" applyFill="1" applyBorder="1" applyAlignment="1" applyProtection="1">
      <alignment/>
      <protection locked="0"/>
    </xf>
    <xf numFmtId="0" fontId="16" fillId="0" borderId="83" xfId="0" applyFont="1" applyFill="1" applyBorder="1" applyAlignment="1" applyProtection="1">
      <alignment horizontal="left" vertical="center" indent="2"/>
      <protection locked="0"/>
    </xf>
    <xf numFmtId="0" fontId="16" fillId="0" borderId="84" xfId="0" applyFont="1" applyFill="1" applyBorder="1" applyAlignment="1" applyProtection="1">
      <alignment horizontal="left" vertical="center" indent="2"/>
      <protection locked="0"/>
    </xf>
    <xf numFmtId="0" fontId="13" fillId="0" borderId="0" xfId="0" applyFont="1" applyBorder="1" applyAlignment="1">
      <alignment horizontal="left"/>
    </xf>
    <xf numFmtId="0" fontId="0" fillId="0" borderId="85" xfId="0" applyBorder="1" applyAlignment="1">
      <alignment/>
    </xf>
    <xf numFmtId="0" fontId="9" fillId="0" borderId="86" xfId="0" applyFont="1" applyBorder="1" applyAlignment="1" applyProtection="1">
      <alignment/>
      <protection/>
    </xf>
    <xf numFmtId="0" fontId="0" fillId="0" borderId="86" xfId="0" applyBorder="1" applyAlignment="1">
      <alignment/>
    </xf>
    <xf numFmtId="0" fontId="0" fillId="0" borderId="86" xfId="0" applyBorder="1" applyAlignment="1" applyProtection="1">
      <alignment/>
      <protection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6" fillId="0" borderId="89" xfId="0" applyFont="1" applyFill="1" applyBorder="1" applyAlignment="1" applyProtection="1">
      <alignment/>
      <protection/>
    </xf>
    <xf numFmtId="0" fontId="9" fillId="0" borderId="21" xfId="0" applyFont="1" applyFill="1" applyBorder="1" applyAlignment="1" applyProtection="1">
      <alignment/>
      <protection/>
    </xf>
    <xf numFmtId="0" fontId="0" fillId="0" borderId="90" xfId="0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/>
      <protection locked="0"/>
    </xf>
    <xf numFmtId="0" fontId="0" fillId="0" borderId="91" xfId="0" applyBorder="1" applyAlignment="1">
      <alignment/>
    </xf>
    <xf numFmtId="2" fontId="2" fillId="0" borderId="92" xfId="0" applyNumberFormat="1" applyFont="1" applyFill="1" applyBorder="1" applyAlignment="1">
      <alignment horizontal="center" vertical="center"/>
    </xf>
    <xf numFmtId="0" fontId="9" fillId="0" borderId="77" xfId="0" applyFont="1" applyFill="1" applyBorder="1" applyAlignment="1" applyProtection="1">
      <alignment horizontal="left" vertical="center" indent="2"/>
      <protection locked="0"/>
    </xf>
    <xf numFmtId="0" fontId="2" fillId="0" borderId="22" xfId="0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/>
    </xf>
    <xf numFmtId="0" fontId="2" fillId="0" borderId="77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2" fillId="0" borderId="49" xfId="0" applyNumberFormat="1" applyFont="1" applyFill="1" applyBorder="1" applyAlignment="1">
      <alignment horizontal="left"/>
    </xf>
    <xf numFmtId="2" fontId="0" fillId="0" borderId="0" xfId="0" applyNumberForma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2" fontId="2" fillId="0" borderId="9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10" fillId="0" borderId="93" xfId="0" applyFont="1" applyBorder="1" applyAlignment="1" applyProtection="1">
      <alignment horizontal="center"/>
      <protection/>
    </xf>
    <xf numFmtId="0" fontId="2" fillId="0" borderId="49" xfId="0" applyFont="1" applyBorder="1" applyAlignment="1">
      <alignment horizontal="center"/>
    </xf>
    <xf numFmtId="0" fontId="6" fillId="0" borderId="21" xfId="0" applyFont="1" applyBorder="1" applyAlignment="1" applyProtection="1">
      <alignment/>
      <protection/>
    </xf>
    <xf numFmtId="0" fontId="6" fillId="0" borderId="21" xfId="0" applyNumberFormat="1" applyFont="1" applyBorder="1" applyAlignment="1" applyProtection="1">
      <alignment/>
      <protection/>
    </xf>
    <xf numFmtId="0" fontId="6" fillId="0" borderId="77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94" xfId="0" applyNumberFormat="1" applyFont="1" applyBorder="1" applyAlignment="1">
      <alignment horizontal="center"/>
    </xf>
    <xf numFmtId="0" fontId="10" fillId="0" borderId="95" xfId="0" applyFont="1" applyFill="1" applyBorder="1" applyAlignment="1" applyProtection="1">
      <alignment horizontal="center"/>
      <protection/>
    </xf>
    <xf numFmtId="0" fontId="10" fillId="0" borderId="96" xfId="0" applyFont="1" applyFill="1" applyBorder="1" applyAlignment="1" applyProtection="1">
      <alignment horizontal="center"/>
      <protection/>
    </xf>
    <xf numFmtId="0" fontId="7" fillId="0" borderId="54" xfId="0" applyFont="1" applyBorder="1" applyAlignment="1">
      <alignment horizontal="center"/>
    </xf>
    <xf numFmtId="0" fontId="6" fillId="0" borderId="97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0" fontId="0" fillId="0" borderId="23" xfId="0" applyNumberFormat="1" applyBorder="1" applyAlignment="1" applyProtection="1">
      <alignment horizontal="left"/>
      <protection/>
    </xf>
    <xf numFmtId="164" fontId="2" fillId="35" borderId="22" xfId="0" applyNumberFormat="1" applyFont="1" applyFill="1" applyBorder="1" applyAlignment="1" applyProtection="1">
      <alignment horizontal="center" vertical="center"/>
      <protection locked="0"/>
    </xf>
    <xf numFmtId="164" fontId="2" fillId="35" borderId="55" xfId="0" applyNumberFormat="1" applyFont="1" applyFill="1" applyBorder="1" applyAlignment="1" applyProtection="1">
      <alignment horizontal="center" vertical="center"/>
      <protection locked="0"/>
    </xf>
    <xf numFmtId="164" fontId="2" fillId="35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98" xfId="0" applyNumberFormat="1" applyFont="1" applyBorder="1" applyAlignment="1">
      <alignment horizontal="center"/>
    </xf>
    <xf numFmtId="0" fontId="10" fillId="0" borderId="89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9" fillId="0" borderId="99" xfId="0" applyFont="1" applyFill="1" applyBorder="1" applyAlignment="1" applyProtection="1">
      <alignment horizontal="center"/>
      <protection/>
    </xf>
    <xf numFmtId="0" fontId="9" fillId="0" borderId="100" xfId="0" applyFont="1" applyFill="1" applyBorder="1" applyAlignment="1" applyProtection="1">
      <alignment horizontal="center"/>
      <protection/>
    </xf>
    <xf numFmtId="0" fontId="9" fillId="37" borderId="101" xfId="0" applyFont="1" applyFill="1" applyBorder="1" applyAlignment="1" applyProtection="1">
      <alignment horizontal="center"/>
      <protection/>
    </xf>
    <xf numFmtId="0" fontId="9" fillId="37" borderId="102" xfId="0" applyFont="1" applyFill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33" xfId="0" applyFill="1" applyBorder="1" applyAlignment="1" applyProtection="1">
      <alignment/>
      <protection locked="0"/>
    </xf>
    <xf numFmtId="0" fontId="16" fillId="0" borderId="103" xfId="0" applyFont="1" applyFill="1" applyBorder="1" applyAlignment="1" applyProtection="1">
      <alignment horizontal="left" vertical="center" indent="2"/>
      <protection locked="0"/>
    </xf>
    <xf numFmtId="0" fontId="0" fillId="0" borderId="104" xfId="0" applyBorder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49" fontId="17" fillId="0" borderId="22" xfId="0" applyNumberFormat="1" applyFont="1" applyFill="1" applyBorder="1" applyAlignment="1" applyProtection="1">
      <alignment horizontal="left"/>
      <protection/>
    </xf>
    <xf numFmtId="0" fontId="69" fillId="34" borderId="0" xfId="0" applyFont="1" applyFill="1" applyAlignment="1">
      <alignment horizontal="center"/>
    </xf>
    <xf numFmtId="0" fontId="70" fillId="34" borderId="0" xfId="0" applyFont="1" applyFill="1" applyAlignment="1">
      <alignment horizontal="center"/>
    </xf>
    <xf numFmtId="0" fontId="6" fillId="0" borderId="105" xfId="0" applyFont="1" applyFill="1" applyBorder="1" applyAlignment="1" applyProtection="1">
      <alignment horizontal="left" indent="1"/>
      <protection/>
    </xf>
    <xf numFmtId="0" fontId="0" fillId="0" borderId="32" xfId="0" applyBorder="1" applyAlignment="1">
      <alignment horizontal="left" indent="1"/>
    </xf>
    <xf numFmtId="14" fontId="11" fillId="35" borderId="32" xfId="0" applyNumberFormat="1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20" fontId="10" fillId="35" borderId="32" xfId="0" applyNumberFormat="1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35" borderId="106" xfId="0" applyFont="1" applyFill="1" applyBorder="1" applyAlignment="1">
      <alignment horizontal="center"/>
    </xf>
    <xf numFmtId="0" fontId="10" fillId="35" borderId="107" xfId="0" applyFont="1" applyFill="1" applyBorder="1" applyAlignment="1" applyProtection="1">
      <alignment horizontal="left" vertical="center" indent="2"/>
      <protection locked="0"/>
    </xf>
    <xf numFmtId="0" fontId="2" fillId="35" borderId="66" xfId="0" applyFont="1" applyFill="1" applyBorder="1" applyAlignment="1" applyProtection="1">
      <alignment horizontal="left" vertical="center" indent="2"/>
      <protection locked="0"/>
    </xf>
    <xf numFmtId="0" fontId="10" fillId="35" borderId="108" xfId="0" applyFont="1" applyFill="1" applyBorder="1" applyAlignment="1" applyProtection="1">
      <alignment horizontal="left" vertical="center" indent="2"/>
      <protection locked="0"/>
    </xf>
    <xf numFmtId="0" fontId="2" fillId="0" borderId="109" xfId="0" applyFont="1" applyBorder="1" applyAlignment="1" applyProtection="1">
      <alignment horizontal="left" vertical="center" indent="2"/>
      <protection locked="0"/>
    </xf>
    <xf numFmtId="0" fontId="2" fillId="0" borderId="110" xfId="0" applyFont="1" applyBorder="1" applyAlignment="1" applyProtection="1">
      <alignment horizontal="left" vertical="center" indent="2"/>
      <protection locked="0"/>
    </xf>
    <xf numFmtId="0" fontId="2" fillId="35" borderId="24" xfId="0" applyFont="1" applyFill="1" applyBorder="1" applyAlignment="1" applyProtection="1">
      <alignment horizontal="left" indent="2"/>
      <protection locked="0"/>
    </xf>
    <xf numFmtId="0" fontId="0" fillId="35" borderId="72" xfId="0" applyFill="1" applyBorder="1" applyAlignment="1" applyProtection="1">
      <alignment horizontal="left" indent="2"/>
      <protection locked="0"/>
    </xf>
    <xf numFmtId="0" fontId="6" fillId="0" borderId="111" xfId="0" applyFont="1" applyFill="1" applyBorder="1" applyAlignment="1" applyProtection="1">
      <alignment horizontal="left" indent="1"/>
      <protection/>
    </xf>
    <xf numFmtId="0" fontId="0" fillId="0" borderId="112" xfId="0" applyBorder="1" applyAlignment="1">
      <alignment horizontal="left" indent="1"/>
    </xf>
    <xf numFmtId="0" fontId="10" fillId="35" borderId="113" xfId="0" applyFont="1" applyFill="1" applyBorder="1" applyAlignment="1" applyProtection="1">
      <alignment horizontal="left"/>
      <protection locked="0"/>
    </xf>
    <xf numFmtId="0" fontId="2" fillId="0" borderId="112" xfId="0" applyFont="1" applyBorder="1" applyAlignment="1">
      <alignment horizontal="left"/>
    </xf>
    <xf numFmtId="0" fontId="2" fillId="0" borderId="114" xfId="0" applyFont="1" applyBorder="1" applyAlignment="1">
      <alignment horizontal="left"/>
    </xf>
    <xf numFmtId="0" fontId="6" fillId="0" borderId="115" xfId="0" applyFont="1" applyFill="1" applyBorder="1" applyAlignment="1" applyProtection="1">
      <alignment horizontal="left" indent="1"/>
      <protection/>
    </xf>
    <xf numFmtId="0" fontId="0" fillId="0" borderId="116" xfId="0" applyBorder="1" applyAlignment="1">
      <alignment horizontal="left" indent="1"/>
    </xf>
    <xf numFmtId="14" fontId="11" fillId="35" borderId="39" xfId="0" applyNumberFormat="1" applyFont="1" applyFill="1" applyBorder="1" applyAlignment="1" applyProtection="1">
      <alignment horizontal="left"/>
      <protection/>
    </xf>
    <xf numFmtId="14" fontId="7" fillId="35" borderId="117" xfId="0" applyNumberFormat="1" applyFont="1" applyFill="1" applyBorder="1" applyAlignment="1">
      <alignment horizontal="left"/>
    </xf>
    <xf numFmtId="0" fontId="7" fillId="0" borderId="117" xfId="0" applyFont="1" applyBorder="1" applyAlignment="1">
      <alignment horizontal="left"/>
    </xf>
    <xf numFmtId="0" fontId="0" fillId="0" borderId="117" xfId="0" applyBorder="1" applyAlignment="1">
      <alignment horizontal="left"/>
    </xf>
    <xf numFmtId="0" fontId="0" fillId="0" borderId="118" xfId="0" applyBorder="1" applyAlignment="1">
      <alignment horizontal="left"/>
    </xf>
    <xf numFmtId="0" fontId="6" fillId="0" borderId="115" xfId="0" applyFont="1" applyBorder="1" applyAlignment="1">
      <alignment horizontal="center"/>
    </xf>
    <xf numFmtId="0" fontId="6" fillId="0" borderId="116" xfId="0" applyFont="1" applyBorder="1" applyAlignment="1">
      <alignment horizontal="center"/>
    </xf>
    <xf numFmtId="0" fontId="10" fillId="35" borderId="39" xfId="0" applyFont="1" applyFill="1" applyBorder="1" applyAlignment="1">
      <alignment horizontal="center"/>
    </xf>
    <xf numFmtId="0" fontId="10" fillId="35" borderId="117" xfId="0" applyFont="1" applyFill="1" applyBorder="1" applyAlignment="1">
      <alignment horizontal="center"/>
    </xf>
    <xf numFmtId="0" fontId="10" fillId="35" borderId="118" xfId="0" applyFont="1" applyFill="1" applyBorder="1" applyAlignment="1">
      <alignment horizontal="center"/>
    </xf>
    <xf numFmtId="0" fontId="2" fillId="35" borderId="89" xfId="0" applyFont="1" applyFill="1" applyBorder="1" applyAlignment="1" applyProtection="1">
      <alignment horizontal="left" indent="2"/>
      <protection locked="0"/>
    </xf>
    <xf numFmtId="0" fontId="0" fillId="35" borderId="77" xfId="0" applyFill="1" applyBorder="1" applyAlignment="1" applyProtection="1">
      <alignment horizontal="left" indent="2"/>
      <protection locked="0"/>
    </xf>
    <xf numFmtId="49" fontId="2" fillId="35" borderId="89" xfId="0" applyNumberFormat="1" applyFont="1" applyFill="1" applyBorder="1" applyAlignment="1" applyProtection="1">
      <alignment horizontal="left" indent="2"/>
      <protection locked="0"/>
    </xf>
    <xf numFmtId="0" fontId="2" fillId="0" borderId="21" xfId="0" applyFont="1" applyBorder="1" applyAlignment="1" applyProtection="1">
      <alignment horizontal="left" indent="2"/>
      <protection locked="0"/>
    </xf>
    <xf numFmtId="0" fontId="2" fillId="0" borderId="119" xfId="0" applyFont="1" applyBorder="1" applyAlignment="1" applyProtection="1">
      <alignment horizontal="left" indent="2"/>
      <protection locked="0"/>
    </xf>
    <xf numFmtId="0" fontId="7" fillId="0" borderId="27" xfId="0" applyFont="1" applyBorder="1" applyAlignment="1" applyProtection="1">
      <alignment horizontal="center"/>
      <protection/>
    </xf>
    <xf numFmtId="0" fontId="0" fillId="0" borderId="55" xfId="0" applyBorder="1" applyAlignment="1">
      <alignment horizontal="center"/>
    </xf>
    <xf numFmtId="0" fontId="10" fillId="0" borderId="120" xfId="0" applyFont="1" applyBorder="1" applyAlignment="1" applyProtection="1">
      <alignment horizontal="center"/>
      <protection/>
    </xf>
    <xf numFmtId="0" fontId="0" fillId="0" borderId="121" xfId="0" applyBorder="1" applyAlignment="1">
      <alignment horizontal="center"/>
    </xf>
    <xf numFmtId="0" fontId="2" fillId="0" borderId="20" xfId="0" applyFont="1" applyBorder="1" applyAlignment="1" applyProtection="1">
      <alignment horizontal="left" indent="2"/>
      <protection locked="0"/>
    </xf>
    <xf numFmtId="0" fontId="2" fillId="0" borderId="122" xfId="0" applyFont="1" applyBorder="1" applyAlignment="1" applyProtection="1">
      <alignment horizontal="left" indent="2"/>
      <protection locked="0"/>
    </xf>
    <xf numFmtId="0" fontId="16" fillId="38" borderId="123" xfId="0" applyFont="1" applyFill="1" applyBorder="1" applyAlignment="1" applyProtection="1">
      <alignment horizontal="center" vertical="center"/>
      <protection/>
    </xf>
    <xf numFmtId="0" fontId="0" fillId="38" borderId="123" xfId="0" applyFill="1" applyBorder="1" applyAlignment="1">
      <alignment horizontal="center" vertical="center"/>
    </xf>
    <xf numFmtId="0" fontId="0" fillId="38" borderId="124" xfId="0" applyFill="1" applyBorder="1" applyAlignment="1">
      <alignment horizontal="center" vertical="center"/>
    </xf>
    <xf numFmtId="0" fontId="10" fillId="35" borderId="89" xfId="0" applyFont="1" applyFill="1" applyBorder="1" applyAlignment="1" applyProtection="1">
      <alignment horizontal="left" vertical="center" indent="2"/>
      <protection locked="0"/>
    </xf>
    <xf numFmtId="0" fontId="2" fillId="35" borderId="77" xfId="0" applyFont="1" applyFill="1" applyBorder="1" applyAlignment="1" applyProtection="1">
      <alignment horizontal="left" vertical="center" indent="2"/>
      <protection locked="0"/>
    </xf>
    <xf numFmtId="0" fontId="2" fillId="0" borderId="21" xfId="0" applyFont="1" applyBorder="1" applyAlignment="1" applyProtection="1">
      <alignment horizontal="left" vertical="center" indent="2"/>
      <protection locked="0"/>
    </xf>
    <xf numFmtId="0" fontId="2" fillId="0" borderId="96" xfId="0" applyFont="1" applyBorder="1" applyAlignment="1" applyProtection="1">
      <alignment horizontal="left" vertical="center" indent="2"/>
      <protection locked="0"/>
    </xf>
    <xf numFmtId="165" fontId="10" fillId="35" borderId="21" xfId="0" applyNumberFormat="1" applyFont="1" applyFill="1" applyBorder="1" applyAlignment="1" applyProtection="1">
      <alignment horizontal="left"/>
      <protection locked="0"/>
    </xf>
    <xf numFmtId="165" fontId="2" fillId="0" borderId="21" xfId="0" applyNumberFormat="1" applyFont="1" applyBorder="1" applyAlignment="1" applyProtection="1">
      <alignment horizontal="left"/>
      <protection locked="0"/>
    </xf>
    <xf numFmtId="20" fontId="10" fillId="35" borderId="21" xfId="0" applyNumberFormat="1" applyFont="1" applyFill="1" applyBorder="1" applyAlignment="1" applyProtection="1">
      <alignment/>
      <protection locked="0"/>
    </xf>
    <xf numFmtId="0" fontId="10" fillId="35" borderId="96" xfId="0" applyFont="1" applyFill="1" applyBorder="1" applyAlignment="1" applyProtection="1">
      <alignment/>
      <protection locked="0"/>
    </xf>
    <xf numFmtId="0" fontId="10" fillId="35" borderId="21" xfId="0" applyFont="1" applyFill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96" xfId="0" applyFont="1" applyBorder="1" applyAlignment="1" applyProtection="1">
      <alignment horizontal="left"/>
      <protection locked="0"/>
    </xf>
    <xf numFmtId="0" fontId="10" fillId="35" borderId="21" xfId="0" applyFont="1" applyFill="1" applyBorder="1" applyAlignment="1" applyProtection="1">
      <alignment/>
      <protection locked="0"/>
    </xf>
    <xf numFmtId="0" fontId="2" fillId="35" borderId="89" xfId="0" applyFont="1" applyFill="1" applyBorder="1" applyAlignment="1" applyProtection="1">
      <alignment horizontal="left"/>
      <protection locked="0"/>
    </xf>
    <xf numFmtId="0" fontId="0" fillId="35" borderId="77" xfId="0" applyFill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96" xfId="0" applyFont="1" applyBorder="1" applyAlignment="1" applyProtection="1">
      <alignment/>
      <protection locked="0"/>
    </xf>
    <xf numFmtId="0" fontId="7" fillId="0" borderId="89" xfId="0" applyFont="1" applyBorder="1" applyAlignment="1" applyProtection="1">
      <alignment horizontal="center"/>
      <protection/>
    </xf>
    <xf numFmtId="0" fontId="0" fillId="0" borderId="77" xfId="0" applyBorder="1" applyAlignment="1">
      <alignment horizontal="center"/>
    </xf>
    <xf numFmtId="0" fontId="16" fillId="37" borderId="123" xfId="0" applyFont="1" applyFill="1" applyBorder="1" applyAlignment="1" applyProtection="1">
      <alignment horizontal="left" vertical="center" indent="2"/>
      <protection/>
    </xf>
    <xf numFmtId="0" fontId="0" fillId="0" borderId="123" xfId="0" applyBorder="1" applyAlignment="1">
      <alignment horizontal="left" vertical="center" indent="2"/>
    </xf>
    <xf numFmtId="0" fontId="0" fillId="0" borderId="125" xfId="0" applyBorder="1" applyAlignment="1">
      <alignment horizontal="left" vertical="center" indent="2"/>
    </xf>
    <xf numFmtId="0" fontId="10" fillId="35" borderId="96" xfId="0" applyFont="1" applyFill="1" applyBorder="1" applyAlignment="1" applyProtection="1">
      <alignment horizontal="left"/>
      <protection locked="0"/>
    </xf>
    <xf numFmtId="20" fontId="10" fillId="35" borderId="96" xfId="0" applyNumberFormat="1" applyFont="1" applyFill="1" applyBorder="1" applyAlignment="1" applyProtection="1">
      <alignment/>
      <protection locked="0"/>
    </xf>
    <xf numFmtId="0" fontId="10" fillId="35" borderId="77" xfId="0" applyFont="1" applyFill="1" applyBorder="1" applyAlignment="1" applyProtection="1">
      <alignment horizontal="left" vertical="center" indent="2"/>
      <protection locked="0"/>
    </xf>
    <xf numFmtId="0" fontId="10" fillId="35" borderId="21" xfId="0" applyFont="1" applyFill="1" applyBorder="1" applyAlignment="1" applyProtection="1">
      <alignment horizontal="left" vertical="center" indent="2"/>
      <protection locked="0"/>
    </xf>
    <xf numFmtId="0" fontId="10" fillId="35" borderId="96" xfId="0" applyFont="1" applyFill="1" applyBorder="1" applyAlignment="1" applyProtection="1">
      <alignment horizontal="left" vertical="center" indent="2"/>
      <protection locked="0"/>
    </xf>
    <xf numFmtId="0" fontId="2" fillId="35" borderId="77" xfId="0" applyFont="1" applyFill="1" applyBorder="1" applyAlignment="1" applyProtection="1">
      <alignment horizontal="left"/>
      <protection locked="0"/>
    </xf>
    <xf numFmtId="0" fontId="2" fillId="35" borderId="21" xfId="0" applyFont="1" applyFill="1" applyBorder="1" applyAlignment="1" applyProtection="1">
      <alignment horizontal="left"/>
      <protection locked="0"/>
    </xf>
    <xf numFmtId="0" fontId="2" fillId="35" borderId="96" xfId="0" applyFont="1" applyFill="1" applyBorder="1" applyAlignment="1" applyProtection="1">
      <alignment horizontal="left"/>
      <protection locked="0"/>
    </xf>
    <xf numFmtId="0" fontId="7" fillId="0" borderId="77" xfId="0" applyFont="1" applyBorder="1" applyAlignment="1" applyProtection="1">
      <alignment horizontal="center"/>
      <protection/>
    </xf>
    <xf numFmtId="0" fontId="16" fillId="37" borderId="125" xfId="0" applyFont="1" applyFill="1" applyBorder="1" applyAlignment="1" applyProtection="1">
      <alignment horizontal="left" vertical="center" indent="2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57421875" style="0" bestFit="1" customWidth="1"/>
    <col min="2" max="2" width="34.7109375" style="0" bestFit="1" customWidth="1"/>
    <col min="3" max="3" width="51.140625" style="0" bestFit="1" customWidth="1"/>
  </cols>
  <sheetData>
    <row r="2" s="203" customFormat="1" ht="15">
      <c r="A2" s="46" t="s">
        <v>607</v>
      </c>
    </row>
    <row r="3" spans="1:3" s="203" customFormat="1" ht="15">
      <c r="A3" s="46"/>
      <c r="B3" s="203" t="s">
        <v>286</v>
      </c>
      <c r="C3" s="203" t="s">
        <v>228</v>
      </c>
    </row>
    <row r="4" s="203" customFormat="1" ht="15"/>
    <row r="5" ht="15">
      <c r="A5" s="46" t="s">
        <v>294</v>
      </c>
    </row>
    <row r="6" spans="1:3" ht="15">
      <c r="A6" t="s">
        <v>435</v>
      </c>
      <c r="B6" t="s">
        <v>24</v>
      </c>
      <c r="C6" t="s">
        <v>437</v>
      </c>
    </row>
    <row r="7" spans="1:3" ht="15">
      <c r="A7" t="s">
        <v>376</v>
      </c>
      <c r="B7" t="s">
        <v>16</v>
      </c>
      <c r="C7" t="s">
        <v>438</v>
      </c>
    </row>
    <row r="8" spans="1:3" ht="15">
      <c r="A8" t="s">
        <v>436</v>
      </c>
      <c r="B8" t="s">
        <v>20</v>
      </c>
      <c r="C8" t="s">
        <v>439</v>
      </c>
    </row>
    <row r="10" ht="15">
      <c r="A10" s="46" t="s">
        <v>291</v>
      </c>
    </row>
    <row r="11" spans="1:3" ht="15">
      <c r="A11" t="s">
        <v>435</v>
      </c>
      <c r="B11" t="s">
        <v>293</v>
      </c>
      <c r="C11" t="s">
        <v>450</v>
      </c>
    </row>
    <row r="12" spans="1:3" ht="15">
      <c r="A12" t="s">
        <v>376</v>
      </c>
      <c r="B12" t="s">
        <v>228</v>
      </c>
      <c r="C12" t="s">
        <v>449</v>
      </c>
    </row>
    <row r="13" spans="1:3" ht="15">
      <c r="A13" t="s">
        <v>436</v>
      </c>
      <c r="B13" t="s">
        <v>16</v>
      </c>
      <c r="C13" t="s">
        <v>448</v>
      </c>
    </row>
    <row r="14" spans="1:3" ht="15">
      <c r="A14" t="s">
        <v>436</v>
      </c>
      <c r="B14" t="s">
        <v>292</v>
      </c>
      <c r="C14" t="s">
        <v>451</v>
      </c>
    </row>
    <row r="15" ht="15" collapsed="1"/>
    <row r="16" ht="15">
      <c r="A16" s="46" t="s">
        <v>289</v>
      </c>
    </row>
    <row r="17" spans="1:3" ht="15">
      <c r="A17" t="s">
        <v>435</v>
      </c>
      <c r="B17" t="s">
        <v>24</v>
      </c>
      <c r="C17" t="s">
        <v>454</v>
      </c>
    </row>
    <row r="18" spans="1:3" ht="15">
      <c r="A18" t="s">
        <v>376</v>
      </c>
      <c r="B18" t="s">
        <v>52</v>
      </c>
      <c r="C18" t="s">
        <v>576</v>
      </c>
    </row>
    <row r="19" spans="1:3" ht="15">
      <c r="A19" t="s">
        <v>436</v>
      </c>
      <c r="B19" t="s">
        <v>20</v>
      </c>
      <c r="C19" t="s">
        <v>453</v>
      </c>
    </row>
    <row r="20" spans="1:3" ht="15">
      <c r="A20" t="s">
        <v>436</v>
      </c>
      <c r="B20" t="s">
        <v>41</v>
      </c>
      <c r="C20" t="s">
        <v>452</v>
      </c>
    </row>
    <row r="21" ht="15" collapsed="1"/>
    <row r="22" ht="15">
      <c r="A22" s="46" t="s">
        <v>290</v>
      </c>
    </row>
    <row r="23" spans="1:3" ht="15">
      <c r="A23" t="s">
        <v>435</v>
      </c>
      <c r="B23" t="s">
        <v>52</v>
      </c>
      <c r="C23" t="s">
        <v>447</v>
      </c>
    </row>
    <row r="24" spans="1:3" ht="15">
      <c r="A24" t="s">
        <v>376</v>
      </c>
      <c r="B24" t="s">
        <v>293</v>
      </c>
      <c r="C24" t="s">
        <v>442</v>
      </c>
    </row>
    <row r="25" spans="1:3" ht="15">
      <c r="A25" t="s">
        <v>436</v>
      </c>
      <c r="B25" t="s">
        <v>292</v>
      </c>
      <c r="C25" t="s">
        <v>440</v>
      </c>
    </row>
    <row r="26" spans="1:3" ht="15">
      <c r="A26" t="s">
        <v>436</v>
      </c>
      <c r="B26" t="s">
        <v>41</v>
      </c>
      <c r="C26" t="s">
        <v>441</v>
      </c>
    </row>
    <row r="27" ht="15" collapsed="1"/>
    <row r="28" ht="15">
      <c r="A28" s="46" t="s">
        <v>262</v>
      </c>
    </row>
    <row r="29" spans="1:3" ht="15">
      <c r="A29" t="s">
        <v>435</v>
      </c>
      <c r="B29" t="s">
        <v>577</v>
      </c>
      <c r="C29" t="s">
        <v>261</v>
      </c>
    </row>
    <row r="30" spans="1:3" ht="15">
      <c r="A30" t="s">
        <v>376</v>
      </c>
      <c r="B30" t="s">
        <v>578</v>
      </c>
      <c r="C30" t="s">
        <v>24</v>
      </c>
    </row>
    <row r="31" ht="15" collapsed="1"/>
    <row r="32" s="203" customFormat="1" ht="15">
      <c r="A32" s="46" t="s">
        <v>225</v>
      </c>
    </row>
    <row r="33" spans="1:3" s="203" customFormat="1" ht="15">
      <c r="A33" s="203" t="s">
        <v>435</v>
      </c>
      <c r="B33" s="203" t="s">
        <v>284</v>
      </c>
      <c r="C33" s="203" t="s">
        <v>228</v>
      </c>
    </row>
    <row r="34" spans="1:3" s="203" customFormat="1" ht="15">
      <c r="A34" s="203" t="s">
        <v>376</v>
      </c>
      <c r="B34" s="203" t="s">
        <v>590</v>
      </c>
      <c r="C34" s="203" t="s">
        <v>16</v>
      </c>
    </row>
    <row r="35" spans="1:3" s="203" customFormat="1" ht="15">
      <c r="A35" s="203" t="s">
        <v>436</v>
      </c>
      <c r="B35" s="203" t="s">
        <v>591</v>
      </c>
      <c r="C35" s="203" t="s">
        <v>24</v>
      </c>
    </row>
    <row r="36" spans="1:3" s="203" customFormat="1" ht="15">
      <c r="A36" s="203" t="s">
        <v>436</v>
      </c>
      <c r="B36" s="203" t="s">
        <v>593</v>
      </c>
      <c r="C36" s="203" t="s">
        <v>87</v>
      </c>
    </row>
    <row r="38" ht="15">
      <c r="A38" s="46" t="s">
        <v>734</v>
      </c>
    </row>
    <row r="39" spans="1:3" ht="15">
      <c r="A39" s="203" t="s">
        <v>435</v>
      </c>
      <c r="B39" t="s">
        <v>587</v>
      </c>
      <c r="C39" t="s">
        <v>24</v>
      </c>
    </row>
    <row r="40" ht="15">
      <c r="A40" s="203"/>
    </row>
    <row r="41" spans="1:3" ht="15">
      <c r="A41" s="46" t="s">
        <v>250</v>
      </c>
      <c r="B41" s="203"/>
      <c r="C41" s="203"/>
    </row>
    <row r="42" spans="1:3" ht="15">
      <c r="A42" s="203" t="s">
        <v>435</v>
      </c>
      <c r="B42" s="203" t="s">
        <v>584</v>
      </c>
      <c r="C42" s="203" t="s">
        <v>24</v>
      </c>
    </row>
    <row r="43" spans="1:3" ht="15">
      <c r="A43" s="203" t="s">
        <v>376</v>
      </c>
      <c r="B43" s="203" t="s">
        <v>585</v>
      </c>
      <c r="C43" s="203" t="s">
        <v>228</v>
      </c>
    </row>
    <row r="44" spans="1:3" ht="15">
      <c r="A44" t="s">
        <v>436</v>
      </c>
      <c r="B44" t="s">
        <v>586</v>
      </c>
      <c r="C44" t="s">
        <v>24</v>
      </c>
    </row>
    <row r="46" s="203" customFormat="1" ht="15">
      <c r="A46" s="46" t="s">
        <v>244</v>
      </c>
    </row>
    <row r="47" spans="1:3" s="203" customFormat="1" ht="15">
      <c r="A47" s="203" t="s">
        <v>435</v>
      </c>
      <c r="B47" s="203" t="s">
        <v>283</v>
      </c>
      <c r="C47" s="203" t="s">
        <v>24</v>
      </c>
    </row>
    <row r="48" spans="1:3" s="203" customFormat="1" ht="15">
      <c r="A48" s="203" t="s">
        <v>376</v>
      </c>
      <c r="B48" s="203" t="s">
        <v>286</v>
      </c>
      <c r="C48" s="203" t="s">
        <v>228</v>
      </c>
    </row>
    <row r="49" spans="1:3" s="203" customFormat="1" ht="15">
      <c r="A49" s="203" t="s">
        <v>436</v>
      </c>
      <c r="B49" s="203" t="s">
        <v>288</v>
      </c>
      <c r="C49" s="203" t="s">
        <v>24</v>
      </c>
    </row>
    <row r="50" spans="1:3" s="203" customFormat="1" ht="15">
      <c r="A50" s="203" t="s">
        <v>436</v>
      </c>
      <c r="B50" s="203" t="s">
        <v>602</v>
      </c>
      <c r="C50" s="203" t="s">
        <v>16</v>
      </c>
    </row>
    <row r="51" s="203" customFormat="1" ht="15"/>
    <row r="52" ht="15">
      <c r="A52" s="46" t="s">
        <v>735</v>
      </c>
    </row>
    <row r="53" spans="1:3" ht="15">
      <c r="A53" s="203" t="s">
        <v>435</v>
      </c>
      <c r="B53" s="203" t="s">
        <v>587</v>
      </c>
      <c r="C53" s="203" t="s">
        <v>24</v>
      </c>
    </row>
    <row r="54" ht="15">
      <c r="A54" s="203"/>
    </row>
    <row r="55" s="203" customFormat="1" ht="15">
      <c r="A55" s="46" t="s">
        <v>320</v>
      </c>
    </row>
    <row r="56" spans="1:3" s="203" customFormat="1" ht="15">
      <c r="A56" s="203" t="s">
        <v>435</v>
      </c>
      <c r="B56" s="203" t="s">
        <v>596</v>
      </c>
      <c r="C56" s="203" t="s">
        <v>52</v>
      </c>
    </row>
    <row r="57" spans="1:3" s="203" customFormat="1" ht="15">
      <c r="A57" s="203" t="s">
        <v>376</v>
      </c>
      <c r="B57" s="203" t="s">
        <v>597</v>
      </c>
      <c r="C57" s="203" t="s">
        <v>24</v>
      </c>
    </row>
    <row r="58" spans="1:3" s="203" customFormat="1" ht="15">
      <c r="A58" s="203" t="s">
        <v>436</v>
      </c>
      <c r="B58" s="203" t="s">
        <v>594</v>
      </c>
      <c r="C58" s="203" t="s">
        <v>41</v>
      </c>
    </row>
    <row r="59" spans="1:3" s="203" customFormat="1" ht="15">
      <c r="A59" s="203" t="s">
        <v>436</v>
      </c>
      <c r="B59" s="203" t="s">
        <v>595</v>
      </c>
      <c r="C59" s="203" t="s">
        <v>142</v>
      </c>
    </row>
    <row r="61" ht="15">
      <c r="A61" s="46" t="s">
        <v>1</v>
      </c>
    </row>
    <row r="62" spans="1:3" ht="15">
      <c r="A62" s="203" t="s">
        <v>435</v>
      </c>
      <c r="B62" t="s">
        <v>264</v>
      </c>
      <c r="C62" t="s">
        <v>52</v>
      </c>
    </row>
    <row r="63" spans="1:3" ht="15">
      <c r="A63" s="203" t="s">
        <v>376</v>
      </c>
      <c r="B63" t="s">
        <v>277</v>
      </c>
      <c r="C63" t="s">
        <v>24</v>
      </c>
    </row>
    <row r="64" spans="1:3" ht="15">
      <c r="A64" s="203" t="s">
        <v>436</v>
      </c>
      <c r="B64" t="s">
        <v>270</v>
      </c>
      <c r="C64" s="203" t="s">
        <v>20</v>
      </c>
    </row>
    <row r="65" spans="1:3" ht="15">
      <c r="A65" s="203" t="s">
        <v>436</v>
      </c>
      <c r="B65" t="s">
        <v>271</v>
      </c>
      <c r="C65" t="s">
        <v>24</v>
      </c>
    </row>
    <row r="66" ht="15" collapsed="1"/>
    <row r="67" ht="15">
      <c r="A67" s="46" t="s">
        <v>736</v>
      </c>
    </row>
    <row r="68" spans="1:3" ht="15">
      <c r="A68" t="s">
        <v>435</v>
      </c>
      <c r="B68" t="s">
        <v>579</v>
      </c>
      <c r="C68" t="s">
        <v>20</v>
      </c>
    </row>
    <row r="69" spans="1:3" ht="15">
      <c r="A69" t="s">
        <v>376</v>
      </c>
      <c r="B69" t="s">
        <v>580</v>
      </c>
      <c r="C69" s="203" t="s">
        <v>20</v>
      </c>
    </row>
    <row r="70" spans="1:3" ht="15">
      <c r="A70" t="s">
        <v>436</v>
      </c>
      <c r="B70" t="s">
        <v>581</v>
      </c>
      <c r="C70" t="s">
        <v>582</v>
      </c>
    </row>
    <row r="71" spans="1:3" ht="15">
      <c r="A71" t="s">
        <v>436</v>
      </c>
      <c r="B71" t="s">
        <v>583</v>
      </c>
      <c r="C71" t="s">
        <v>16</v>
      </c>
    </row>
    <row r="72" ht="15" collapsed="1"/>
    <row r="73" s="203" customFormat="1" ht="15">
      <c r="A73" s="46" t="s">
        <v>322</v>
      </c>
    </row>
    <row r="74" spans="1:3" s="203" customFormat="1" ht="15">
      <c r="A74" s="203" t="s">
        <v>435</v>
      </c>
      <c r="B74" s="203" t="s">
        <v>603</v>
      </c>
      <c r="C74" s="203" t="s">
        <v>52</v>
      </c>
    </row>
    <row r="75" spans="1:3" s="203" customFormat="1" ht="15">
      <c r="A75" s="203" t="s">
        <v>376</v>
      </c>
      <c r="B75" s="203" t="s">
        <v>605</v>
      </c>
      <c r="C75" s="203" t="s">
        <v>223</v>
      </c>
    </row>
    <row r="76" spans="1:3" s="203" customFormat="1" ht="15">
      <c r="A76" s="203" t="s">
        <v>436</v>
      </c>
      <c r="B76" s="203" t="s">
        <v>604</v>
      </c>
      <c r="C76" s="203" t="s">
        <v>24</v>
      </c>
    </row>
    <row r="77" spans="1:3" s="203" customFormat="1" ht="15">
      <c r="A77" s="203" t="s">
        <v>436</v>
      </c>
      <c r="B77" s="203" t="s">
        <v>606</v>
      </c>
      <c r="C77" s="203" t="s">
        <v>197</v>
      </c>
    </row>
    <row r="78" s="203" customFormat="1" ht="15"/>
    <row r="79" ht="15">
      <c r="A79" s="46" t="s">
        <v>155</v>
      </c>
    </row>
    <row r="80" spans="1:3" ht="15">
      <c r="A80" s="203" t="s">
        <v>435</v>
      </c>
      <c r="B80" t="s">
        <v>588</v>
      </c>
      <c r="C80" t="s">
        <v>52</v>
      </c>
    </row>
    <row r="81" spans="1:3" ht="15">
      <c r="A81" s="203" t="s">
        <v>376</v>
      </c>
      <c r="B81" t="s">
        <v>264</v>
      </c>
      <c r="C81" s="203" t="s">
        <v>52</v>
      </c>
    </row>
    <row r="82" spans="1:3" ht="15">
      <c r="A82" s="203" t="s">
        <v>436</v>
      </c>
      <c r="B82" t="s">
        <v>589</v>
      </c>
      <c r="C82" t="s">
        <v>41</v>
      </c>
    </row>
    <row r="83" spans="1:3" ht="15">
      <c r="A83" s="203" t="s">
        <v>436</v>
      </c>
      <c r="B83" t="s">
        <v>592</v>
      </c>
      <c r="C83" t="s">
        <v>24</v>
      </c>
    </row>
    <row r="85" s="203" customFormat="1" ht="15">
      <c r="A85" s="46" t="s">
        <v>737</v>
      </c>
    </row>
    <row r="86" spans="1:3" s="203" customFormat="1" ht="15">
      <c r="A86" s="203" t="s">
        <v>435</v>
      </c>
      <c r="B86" s="203" t="s">
        <v>598</v>
      </c>
      <c r="C86" s="203" t="s">
        <v>41</v>
      </c>
    </row>
    <row r="87" spans="1:3" s="203" customFormat="1" ht="15">
      <c r="A87" s="203" t="s">
        <v>376</v>
      </c>
      <c r="B87" s="203" t="s">
        <v>599</v>
      </c>
      <c r="C87" s="203" t="s">
        <v>58</v>
      </c>
    </row>
    <row r="88" spans="1:3" s="203" customFormat="1" ht="15">
      <c r="A88" s="203" t="s">
        <v>436</v>
      </c>
      <c r="B88" s="203" t="s">
        <v>600</v>
      </c>
      <c r="C88" s="203" t="s">
        <v>65</v>
      </c>
    </row>
    <row r="89" spans="1:3" s="203" customFormat="1" ht="15">
      <c r="A89" s="203" t="s">
        <v>436</v>
      </c>
      <c r="B89" s="203" t="s">
        <v>601</v>
      </c>
      <c r="C89" s="203" t="s">
        <v>65</v>
      </c>
    </row>
    <row r="90" s="203" customFormat="1" ht="15"/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104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421875" style="0" customWidth="1"/>
    <col min="2" max="2" width="5.8515625" style="0" customWidth="1"/>
    <col min="3" max="3" width="23.57421875" style="0" customWidth="1"/>
    <col min="4" max="4" width="22.00390625" style="0" customWidth="1"/>
    <col min="5" max="5" width="3.7109375" style="0" customWidth="1"/>
    <col min="6" max="10" width="6.710937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2.8515625" style="0" customWidth="1"/>
    <col min="17" max="17" width="28.00390625" style="0" hidden="1" customWidth="1"/>
  </cols>
  <sheetData>
    <row r="1" s="47" customFormat="1" ht="11.25"/>
    <row r="2" ht="18.75">
      <c r="A2" s="48" t="s">
        <v>400</v>
      </c>
    </row>
    <row r="3" spans="1:17" ht="15.75" outlineLevel="1">
      <c r="A3" s="144"/>
      <c r="B3" s="145"/>
      <c r="C3" s="14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8"/>
      <c r="Q3" s="61" t="s">
        <v>409</v>
      </c>
    </row>
    <row r="4" spans="1:17" ht="15.75" outlineLevel="1">
      <c r="A4" s="149"/>
      <c r="B4" s="58"/>
      <c r="C4" s="81" t="s">
        <v>410</v>
      </c>
      <c r="D4" s="57"/>
      <c r="E4" s="57"/>
      <c r="F4" s="58"/>
      <c r="G4" s="150" t="s">
        <v>356</v>
      </c>
      <c r="H4" s="151"/>
      <c r="I4" s="261" t="s">
        <v>404</v>
      </c>
      <c r="J4" s="262"/>
      <c r="K4" s="262"/>
      <c r="L4" s="262"/>
      <c r="M4" s="262"/>
      <c r="N4" s="263"/>
      <c r="O4" s="152"/>
      <c r="Q4" s="61" t="s">
        <v>411</v>
      </c>
    </row>
    <row r="5" spans="1:18" ht="17.25" customHeight="1" outlineLevel="1">
      <c r="A5" s="149"/>
      <c r="B5" s="60"/>
      <c r="C5" s="153" t="s">
        <v>412</v>
      </c>
      <c r="D5" s="57"/>
      <c r="E5" s="57"/>
      <c r="F5" s="58"/>
      <c r="G5" s="150" t="s">
        <v>358</v>
      </c>
      <c r="H5" s="151"/>
      <c r="I5" s="261" t="s">
        <v>24</v>
      </c>
      <c r="J5" s="262"/>
      <c r="K5" s="262"/>
      <c r="L5" s="262"/>
      <c r="M5" s="262"/>
      <c r="N5" s="263"/>
      <c r="O5" s="152"/>
      <c r="Q5" s="154"/>
      <c r="R5" s="154"/>
    </row>
    <row r="6" spans="1:18" ht="15" outlineLevel="1">
      <c r="A6" s="149"/>
      <c r="B6" s="57"/>
      <c r="C6" s="155" t="s">
        <v>413</v>
      </c>
      <c r="D6" s="57"/>
      <c r="E6" s="57"/>
      <c r="F6" s="57"/>
      <c r="G6" s="150" t="s">
        <v>360</v>
      </c>
      <c r="H6" s="156"/>
      <c r="I6" s="264" t="s">
        <v>414</v>
      </c>
      <c r="J6" s="264"/>
      <c r="K6" s="264"/>
      <c r="L6" s="264"/>
      <c r="M6" s="264"/>
      <c r="N6" s="260"/>
      <c r="O6" s="152"/>
      <c r="Q6" s="154"/>
      <c r="R6" s="154"/>
    </row>
    <row r="7" spans="1:18" ht="15.75" outlineLevel="1">
      <c r="A7" s="149"/>
      <c r="B7" s="57"/>
      <c r="C7" s="57"/>
      <c r="D7" s="57"/>
      <c r="E7" s="57"/>
      <c r="F7" s="57"/>
      <c r="G7" s="150" t="s">
        <v>415</v>
      </c>
      <c r="H7" s="151"/>
      <c r="I7" s="257">
        <v>42084</v>
      </c>
      <c r="J7" s="258"/>
      <c r="K7" s="258"/>
      <c r="L7" s="157" t="s">
        <v>416</v>
      </c>
      <c r="M7" s="259">
        <v>0.5833333333333334</v>
      </c>
      <c r="N7" s="260"/>
      <c r="O7" s="152"/>
      <c r="Q7" s="154"/>
      <c r="R7" s="154"/>
    </row>
    <row r="8" spans="1:18" ht="15" outlineLevel="1">
      <c r="A8" s="149"/>
      <c r="B8" s="58"/>
      <c r="C8" s="78" t="s">
        <v>417</v>
      </c>
      <c r="D8" s="57"/>
      <c r="E8" s="57"/>
      <c r="F8" s="57"/>
      <c r="G8" s="78" t="s">
        <v>417</v>
      </c>
      <c r="H8" s="57"/>
      <c r="I8" s="57"/>
      <c r="J8" s="57"/>
      <c r="K8" s="57"/>
      <c r="L8" s="57"/>
      <c r="M8" s="57"/>
      <c r="N8" s="57"/>
      <c r="O8" s="158"/>
      <c r="Q8" s="154"/>
      <c r="R8" s="154"/>
    </row>
    <row r="9" spans="1:18" ht="15.75" outlineLevel="1">
      <c r="A9" s="152"/>
      <c r="B9" s="159" t="s">
        <v>365</v>
      </c>
      <c r="C9" s="253" t="s">
        <v>20</v>
      </c>
      <c r="D9" s="254"/>
      <c r="E9" s="160"/>
      <c r="F9" s="161" t="s">
        <v>366</v>
      </c>
      <c r="G9" s="253" t="s">
        <v>292</v>
      </c>
      <c r="H9" s="255"/>
      <c r="I9" s="255"/>
      <c r="J9" s="255"/>
      <c r="K9" s="255"/>
      <c r="L9" s="255"/>
      <c r="M9" s="255"/>
      <c r="N9" s="256"/>
      <c r="O9" s="152"/>
      <c r="Q9" s="154"/>
      <c r="R9" s="154"/>
    </row>
    <row r="10" spans="1:18" ht="15" outlineLevel="1">
      <c r="A10" s="152"/>
      <c r="B10" s="162" t="s">
        <v>367</v>
      </c>
      <c r="C10" s="265" t="s">
        <v>240</v>
      </c>
      <c r="D10" s="266"/>
      <c r="E10" s="163"/>
      <c r="F10" s="164" t="s">
        <v>368</v>
      </c>
      <c r="G10" s="265" t="s">
        <v>238</v>
      </c>
      <c r="H10" s="267"/>
      <c r="I10" s="267"/>
      <c r="J10" s="267"/>
      <c r="K10" s="267"/>
      <c r="L10" s="267"/>
      <c r="M10" s="267"/>
      <c r="N10" s="268"/>
      <c r="O10" s="152"/>
      <c r="Q10" s="154"/>
      <c r="R10" s="154"/>
    </row>
    <row r="11" spans="1:18" ht="15" outlineLevel="1">
      <c r="A11" s="152"/>
      <c r="B11" s="165" t="s">
        <v>369</v>
      </c>
      <c r="C11" s="265" t="s">
        <v>234</v>
      </c>
      <c r="D11" s="266"/>
      <c r="E11" s="163"/>
      <c r="F11" s="166" t="s">
        <v>370</v>
      </c>
      <c r="G11" s="265" t="s">
        <v>248</v>
      </c>
      <c r="H11" s="267"/>
      <c r="I11" s="267"/>
      <c r="J11" s="267"/>
      <c r="K11" s="267"/>
      <c r="L11" s="267"/>
      <c r="M11" s="267"/>
      <c r="N11" s="268"/>
      <c r="O11" s="152"/>
      <c r="Q11" s="154"/>
      <c r="R11" s="154"/>
    </row>
    <row r="12" spans="1:18" ht="15" outlineLevel="1">
      <c r="A12" s="149"/>
      <c r="B12" s="167" t="s">
        <v>418</v>
      </c>
      <c r="C12" s="168"/>
      <c r="D12" s="169"/>
      <c r="E12" s="170"/>
      <c r="F12" s="167" t="s">
        <v>418</v>
      </c>
      <c r="G12" s="171"/>
      <c r="H12" s="171"/>
      <c r="I12" s="171"/>
      <c r="J12" s="171"/>
      <c r="K12" s="171"/>
      <c r="L12" s="171"/>
      <c r="M12" s="171"/>
      <c r="N12" s="171"/>
      <c r="O12" s="158"/>
      <c r="Q12" s="154"/>
      <c r="R12" s="154"/>
    </row>
    <row r="13" spans="1:18" ht="15" outlineLevel="1">
      <c r="A13" s="152"/>
      <c r="B13" s="162"/>
      <c r="C13" s="265" t="s">
        <v>240</v>
      </c>
      <c r="D13" s="266"/>
      <c r="E13" s="163"/>
      <c r="F13" s="164"/>
      <c r="G13" s="265" t="s">
        <v>238</v>
      </c>
      <c r="H13" s="267"/>
      <c r="I13" s="267"/>
      <c r="J13" s="267"/>
      <c r="K13" s="267"/>
      <c r="L13" s="267"/>
      <c r="M13" s="267"/>
      <c r="N13" s="268"/>
      <c r="O13" s="152"/>
      <c r="Q13" s="154"/>
      <c r="R13" s="154"/>
    </row>
    <row r="14" spans="1:18" ht="15" outlineLevel="1">
      <c r="A14" s="152"/>
      <c r="B14" s="172"/>
      <c r="C14" s="265" t="s">
        <v>234</v>
      </c>
      <c r="D14" s="266"/>
      <c r="E14" s="163"/>
      <c r="F14" s="173"/>
      <c r="G14" s="265" t="s">
        <v>232</v>
      </c>
      <c r="H14" s="267"/>
      <c r="I14" s="267"/>
      <c r="J14" s="267"/>
      <c r="K14" s="267"/>
      <c r="L14" s="267"/>
      <c r="M14" s="267"/>
      <c r="N14" s="268"/>
      <c r="O14" s="152"/>
      <c r="Q14" s="154"/>
      <c r="R14" s="154"/>
    </row>
    <row r="15" spans="1:18" ht="15.75" outlineLevel="1">
      <c r="A15" s="149"/>
      <c r="B15" s="57"/>
      <c r="C15" s="57"/>
      <c r="D15" s="57"/>
      <c r="E15" s="57"/>
      <c r="F15" s="63" t="s">
        <v>419</v>
      </c>
      <c r="G15" s="78"/>
      <c r="H15" s="78"/>
      <c r="I15" s="78"/>
      <c r="J15" s="57"/>
      <c r="K15" s="57"/>
      <c r="L15" s="57"/>
      <c r="M15" s="79"/>
      <c r="N15" s="58"/>
      <c r="O15" s="158"/>
      <c r="Q15" s="154"/>
      <c r="R15" s="154"/>
    </row>
    <row r="16" spans="1:18" ht="15" outlineLevel="1">
      <c r="A16" s="149"/>
      <c r="B16" s="135" t="s">
        <v>420</v>
      </c>
      <c r="C16" s="57"/>
      <c r="D16" s="57"/>
      <c r="E16" s="57"/>
      <c r="F16" s="174" t="s">
        <v>375</v>
      </c>
      <c r="G16" s="174" t="s">
        <v>376</v>
      </c>
      <c r="H16" s="174" t="s">
        <v>377</v>
      </c>
      <c r="I16" s="174" t="s">
        <v>378</v>
      </c>
      <c r="J16" s="174" t="s">
        <v>379</v>
      </c>
      <c r="K16" s="269" t="s">
        <v>6</v>
      </c>
      <c r="L16" s="270"/>
      <c r="M16" s="175" t="s">
        <v>380</v>
      </c>
      <c r="N16" s="176" t="s">
        <v>381</v>
      </c>
      <c r="O16" s="152"/>
      <c r="R16" s="154"/>
    </row>
    <row r="17" spans="1:18" ht="18" customHeight="1" outlineLevel="1">
      <c r="A17" s="152"/>
      <c r="B17" s="177" t="s">
        <v>382</v>
      </c>
      <c r="C17" s="178" t="str">
        <f>IF(+C10&gt;"",C10&amp;" - "&amp;G10,"")</f>
        <v>Sinishin Sofia - Saarialho Kaarina</v>
      </c>
      <c r="D17" s="179"/>
      <c r="E17" s="180"/>
      <c r="F17" s="95">
        <v>-4</v>
      </c>
      <c r="G17" s="95">
        <v>-8</v>
      </c>
      <c r="H17" s="128" t="s">
        <v>445</v>
      </c>
      <c r="I17" s="95"/>
      <c r="J17" s="95"/>
      <c r="K17" s="181">
        <f>IF(ISBLANK(F17),"",COUNTIF(F17:J17,"&gt;=0"))</f>
        <v>0</v>
      </c>
      <c r="L17" s="182">
        <f>IF(ISBLANK(F17),"",(IF(LEFT(F17,1)="-",1,0)+IF(LEFT(G17,1)="-",1,0)+IF(LEFT(H17,1)="-",1,0)+IF(LEFT(I17,1)="-",1,0)+IF(LEFT(J17,1)="-",1,0)))</f>
        <v>3</v>
      </c>
      <c r="M17" s="183">
        <f aca="true" t="shared" si="0" ref="M17:N21">IF(K17=3,1,"")</f>
      </c>
      <c r="N17" s="184">
        <f t="shared" si="0"/>
        <v>1</v>
      </c>
      <c r="O17" s="152"/>
      <c r="Q17" s="154"/>
      <c r="R17" s="154"/>
    </row>
    <row r="18" spans="1:18" ht="18" customHeight="1" outlineLevel="1">
      <c r="A18" s="152"/>
      <c r="B18" s="177" t="s">
        <v>383</v>
      </c>
      <c r="C18" s="179" t="str">
        <f>IF(C11&gt;"",C11&amp;" - "&amp;G11,"")</f>
        <v>Sinishin Alisa - Saarialho Marianna</v>
      </c>
      <c r="D18" s="178"/>
      <c r="E18" s="180"/>
      <c r="F18" s="94">
        <v>-4</v>
      </c>
      <c r="G18" s="95">
        <v>-6</v>
      </c>
      <c r="H18" s="95">
        <v>-7</v>
      </c>
      <c r="I18" s="95"/>
      <c r="J18" s="95"/>
      <c r="K18" s="181">
        <f>IF(ISBLANK(F18),"",COUNTIF(F18:J18,"&gt;=0"))</f>
        <v>0</v>
      </c>
      <c r="L18" s="182">
        <f>IF(ISBLANK(F18),"",(IF(LEFT(F18,1)="-",1,0)+IF(LEFT(G18,1)="-",1,0)+IF(LEFT(H18,1)="-",1,0)+IF(LEFT(I18,1)="-",1,0)+IF(LEFT(J18,1)="-",1,0)))</f>
        <v>3</v>
      </c>
      <c r="M18" s="183">
        <f t="shared" si="0"/>
      </c>
      <c r="N18" s="184">
        <f t="shared" si="0"/>
        <v>1</v>
      </c>
      <c r="O18" s="152"/>
      <c r="Q18" s="154"/>
      <c r="R18" s="154"/>
    </row>
    <row r="19" spans="1:18" ht="18" customHeight="1" outlineLevel="1">
      <c r="A19" s="152"/>
      <c r="B19" s="185" t="s">
        <v>421</v>
      </c>
      <c r="C19" s="186" t="str">
        <f>IF(C13&gt;"",C13&amp;" / "&amp;C14,"")</f>
        <v>Sinishin Sofia / Sinishin Alisa</v>
      </c>
      <c r="D19" s="187" t="str">
        <f>IF(G13&gt;"",G13&amp;" / "&amp;G14,"")</f>
        <v>Saarialho Kaarina / Brinaru Michelle</v>
      </c>
      <c r="E19" s="188"/>
      <c r="F19" s="189">
        <v>-7</v>
      </c>
      <c r="G19" s="190">
        <v>-8</v>
      </c>
      <c r="H19" s="191">
        <v>-6</v>
      </c>
      <c r="I19" s="191"/>
      <c r="J19" s="191"/>
      <c r="K19" s="181">
        <f>IF(ISBLANK(F19),"",COUNTIF(F19:J19,"&gt;=0"))</f>
        <v>0</v>
      </c>
      <c r="L19" s="182">
        <f>IF(ISBLANK(F19),"",(IF(LEFT(F19,1)="-",1,0)+IF(LEFT(G19,1)="-",1,0)+IF(LEFT(H19,1)="-",1,0)+IF(LEFT(I19,1)="-",1,0)+IF(LEFT(J19,1)="-",1,0)))</f>
        <v>3</v>
      </c>
      <c r="M19" s="183">
        <f t="shared" si="0"/>
      </c>
      <c r="N19" s="184">
        <f t="shared" si="0"/>
        <v>1</v>
      </c>
      <c r="O19" s="152"/>
      <c r="Q19" s="154"/>
      <c r="R19" s="154"/>
    </row>
    <row r="20" spans="1:18" ht="18" customHeight="1" outlineLevel="1">
      <c r="A20" s="152"/>
      <c r="B20" s="177" t="s">
        <v>390</v>
      </c>
      <c r="C20" s="179" t="str">
        <f>IF(+C10&gt;"",C10&amp;" - "&amp;G11,"")</f>
        <v>Sinishin Sofia - Saarialho Marianna</v>
      </c>
      <c r="D20" s="178"/>
      <c r="E20" s="180"/>
      <c r="F20" s="121"/>
      <c r="G20" s="95"/>
      <c r="H20" s="95"/>
      <c r="I20" s="95"/>
      <c r="J20" s="128"/>
      <c r="K20" s="181">
        <f>IF(ISBLANK(F20),"",COUNTIF(F20:J20,"&gt;=0"))</f>
      </c>
      <c r="L20" s="182">
        <f>IF(ISBLANK(F20),"",(IF(LEFT(F20,1)="-",1,0)+IF(LEFT(G20,1)="-",1,0)+IF(LEFT(H20,1)="-",1,0)+IF(LEFT(I20,1)="-",1,0)+IF(LEFT(J20,1)="-",1,0)))</f>
      </c>
      <c r="M20" s="183">
        <f t="shared" si="0"/>
      </c>
      <c r="N20" s="184">
        <f t="shared" si="0"/>
      </c>
      <c r="O20" s="152"/>
      <c r="Q20" s="154"/>
      <c r="R20" s="154"/>
    </row>
    <row r="21" spans="1:18" ht="18" customHeight="1" outlineLevel="1" thickBot="1">
      <c r="A21" s="152"/>
      <c r="B21" s="177" t="s">
        <v>385</v>
      </c>
      <c r="C21" s="179" t="str">
        <f>IF(+C11&gt;"",C11&amp;" - "&amp;G10,"")</f>
        <v>Sinishin Alisa - Saarialho Kaarina</v>
      </c>
      <c r="D21" s="178"/>
      <c r="E21" s="180"/>
      <c r="F21" s="128"/>
      <c r="G21" s="95"/>
      <c r="H21" s="128"/>
      <c r="I21" s="95"/>
      <c r="J21" s="95"/>
      <c r="K21" s="181">
        <f>IF(ISBLANK(F21),"",COUNTIF(F21:J21,"&gt;=0"))</f>
      </c>
      <c r="L21" s="192">
        <f>IF(ISBLANK(F21),"",(IF(LEFT(F21,1)="-",1,0)+IF(LEFT(G21,1)="-",1,0)+IF(LEFT(H21,1)="-",1,0)+IF(LEFT(I21,1)="-",1,0)+IF(LEFT(J21,1)="-",1,0)))</f>
      </c>
      <c r="M21" s="183">
        <f t="shared" si="0"/>
      </c>
      <c r="N21" s="184">
        <f t="shared" si="0"/>
      </c>
      <c r="O21" s="152"/>
      <c r="Q21" s="154"/>
      <c r="R21" s="154"/>
    </row>
    <row r="22" spans="1:18" ht="16.5" outlineLevel="1" thickBot="1">
      <c r="A22" s="149"/>
      <c r="B22" s="57"/>
      <c r="C22" s="57"/>
      <c r="D22" s="57"/>
      <c r="E22" s="57"/>
      <c r="F22" s="57"/>
      <c r="G22" s="57"/>
      <c r="H22" s="57"/>
      <c r="I22" s="193" t="s">
        <v>391</v>
      </c>
      <c r="J22" s="194"/>
      <c r="K22" s="195">
        <f>IF(ISBLANK(D17),"",SUM(K17:K21))</f>
      </c>
      <c r="L22" s="196">
        <f>IF(ISBLANK(E17),"",SUM(L17:L21))</f>
      </c>
      <c r="M22" s="197">
        <f>IF(ISBLANK(F17),"",SUM(M17:M21))</f>
        <v>0</v>
      </c>
      <c r="N22" s="198">
        <f>IF(ISBLANK(F17),"",SUM(N17:N21))</f>
        <v>3</v>
      </c>
      <c r="O22" s="152"/>
      <c r="Q22" s="154"/>
      <c r="R22" s="154"/>
    </row>
    <row r="23" spans="1:18" ht="15" outlineLevel="1">
      <c r="A23" s="149"/>
      <c r="B23" s="81" t="s">
        <v>392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158"/>
      <c r="Q23" s="154"/>
      <c r="R23" s="154"/>
    </row>
    <row r="24" spans="1:18" ht="15" outlineLevel="1">
      <c r="A24" s="149"/>
      <c r="B24" s="137" t="s">
        <v>393</v>
      </c>
      <c r="C24" s="137"/>
      <c r="D24" s="137" t="s">
        <v>394</v>
      </c>
      <c r="E24" s="56"/>
      <c r="F24" s="137"/>
      <c r="G24" s="137" t="s">
        <v>31</v>
      </c>
      <c r="H24" s="56"/>
      <c r="I24" s="137"/>
      <c r="J24" s="138" t="s">
        <v>395</v>
      </c>
      <c r="K24" s="58"/>
      <c r="L24" s="57"/>
      <c r="M24" s="57"/>
      <c r="N24" s="57"/>
      <c r="O24" s="158"/>
      <c r="Q24" s="154"/>
      <c r="R24" s="154"/>
    </row>
    <row r="25" spans="1:18" ht="18.75" outlineLevel="1" thickBot="1">
      <c r="A25" s="149"/>
      <c r="B25" s="57"/>
      <c r="C25" s="57"/>
      <c r="D25" s="57"/>
      <c r="E25" s="57"/>
      <c r="F25" s="57"/>
      <c r="G25" s="57"/>
      <c r="H25" s="57"/>
      <c r="I25" s="57"/>
      <c r="J25" s="271" t="str">
        <f>IF(M22=3,C9,IF(N22=3,G9,""))</f>
        <v>MBF 2</v>
      </c>
      <c r="K25" s="272"/>
      <c r="L25" s="272"/>
      <c r="M25" s="272"/>
      <c r="N25" s="273"/>
      <c r="O25" s="152"/>
      <c r="Q25" s="154"/>
      <c r="R25" s="154"/>
    </row>
    <row r="26" spans="1:18" ht="18" outlineLevel="1">
      <c r="A26" s="199"/>
      <c r="B26" s="200"/>
      <c r="C26" s="200"/>
      <c r="D26" s="200"/>
      <c r="E26" s="200"/>
      <c r="F26" s="200"/>
      <c r="G26" s="200"/>
      <c r="H26" s="200"/>
      <c r="I26" s="200"/>
      <c r="J26" s="201"/>
      <c r="K26" s="201"/>
      <c r="L26" s="201"/>
      <c r="M26" s="201"/>
      <c r="N26" s="201"/>
      <c r="O26" s="202"/>
      <c r="Q26" s="154"/>
      <c r="R26" s="154"/>
    </row>
    <row r="27" s="47" customFormat="1" ht="11.25"/>
    <row r="28" spans="1:18" ht="18.75">
      <c r="A28" s="48" t="s">
        <v>427</v>
      </c>
      <c r="B28" s="143"/>
      <c r="Q28" s="154"/>
      <c r="R28" s="154"/>
    </row>
    <row r="29" spans="1:17" ht="15.75" outlineLevel="1">
      <c r="A29" s="144"/>
      <c r="B29" s="145"/>
      <c r="C29" s="146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8"/>
      <c r="Q29" s="61" t="s">
        <v>409</v>
      </c>
    </row>
    <row r="30" spans="1:17" ht="15.75" outlineLevel="1">
      <c r="A30" s="149"/>
      <c r="B30" s="58"/>
      <c r="C30" s="81" t="s">
        <v>410</v>
      </c>
      <c r="D30" s="57"/>
      <c r="E30" s="57"/>
      <c r="F30" s="58"/>
      <c r="G30" s="150" t="s">
        <v>356</v>
      </c>
      <c r="H30" s="151"/>
      <c r="I30" s="261" t="s">
        <v>404</v>
      </c>
      <c r="J30" s="262"/>
      <c r="K30" s="262"/>
      <c r="L30" s="262"/>
      <c r="M30" s="262"/>
      <c r="N30" s="263"/>
      <c r="O30" s="152"/>
      <c r="Q30" s="61" t="s">
        <v>411</v>
      </c>
    </row>
    <row r="31" spans="1:18" ht="17.25" customHeight="1" outlineLevel="1">
      <c r="A31" s="149"/>
      <c r="B31" s="60"/>
      <c r="C31" s="153" t="s">
        <v>412</v>
      </c>
      <c r="D31" s="57"/>
      <c r="E31" s="57"/>
      <c r="F31" s="58"/>
      <c r="G31" s="150" t="s">
        <v>358</v>
      </c>
      <c r="H31" s="151"/>
      <c r="I31" s="261" t="s">
        <v>24</v>
      </c>
      <c r="J31" s="262"/>
      <c r="K31" s="262"/>
      <c r="L31" s="262"/>
      <c r="M31" s="262"/>
      <c r="N31" s="263"/>
      <c r="O31" s="152"/>
      <c r="Q31" s="154"/>
      <c r="R31" s="154"/>
    </row>
    <row r="32" spans="1:18" ht="15" outlineLevel="1">
      <c r="A32" s="149"/>
      <c r="B32" s="57"/>
      <c r="C32" s="155" t="s">
        <v>413</v>
      </c>
      <c r="D32" s="57"/>
      <c r="E32" s="57"/>
      <c r="F32" s="57"/>
      <c r="G32" s="150" t="s">
        <v>360</v>
      </c>
      <c r="H32" s="156"/>
      <c r="I32" s="264" t="s">
        <v>414</v>
      </c>
      <c r="J32" s="264"/>
      <c r="K32" s="264"/>
      <c r="L32" s="264"/>
      <c r="M32" s="264"/>
      <c r="N32" s="260"/>
      <c r="O32" s="152"/>
      <c r="Q32" s="154"/>
      <c r="R32" s="154"/>
    </row>
    <row r="33" spans="1:18" ht="15.75" outlineLevel="1">
      <c r="A33" s="149"/>
      <c r="B33" s="57"/>
      <c r="C33" s="57"/>
      <c r="D33" s="57"/>
      <c r="E33" s="57"/>
      <c r="F33" s="57"/>
      <c r="G33" s="150" t="s">
        <v>415</v>
      </c>
      <c r="H33" s="151"/>
      <c r="I33" s="257">
        <v>42084</v>
      </c>
      <c r="J33" s="258"/>
      <c r="K33" s="258"/>
      <c r="L33" s="157" t="s">
        <v>416</v>
      </c>
      <c r="M33" s="259">
        <v>0.6666666666666666</v>
      </c>
      <c r="N33" s="260"/>
      <c r="O33" s="152"/>
      <c r="Q33" s="154"/>
      <c r="R33" s="154"/>
    </row>
    <row r="34" spans="1:18" ht="15" outlineLevel="1">
      <c r="A34" s="149"/>
      <c r="B34" s="58"/>
      <c r="C34" s="78" t="s">
        <v>417</v>
      </c>
      <c r="D34" s="57"/>
      <c r="E34" s="57"/>
      <c r="F34" s="57"/>
      <c r="G34" s="78" t="s">
        <v>417</v>
      </c>
      <c r="H34" s="57"/>
      <c r="I34" s="57"/>
      <c r="J34" s="57"/>
      <c r="K34" s="57"/>
      <c r="L34" s="57"/>
      <c r="M34" s="57"/>
      <c r="N34" s="57"/>
      <c r="O34" s="158"/>
      <c r="Q34" s="154"/>
      <c r="R34" s="154"/>
    </row>
    <row r="35" spans="1:18" ht="15.75" outlineLevel="1">
      <c r="A35" s="152"/>
      <c r="B35" s="159" t="s">
        <v>365</v>
      </c>
      <c r="C35" s="253" t="s">
        <v>16</v>
      </c>
      <c r="D35" s="254"/>
      <c r="E35" s="160"/>
      <c r="F35" s="161" t="s">
        <v>366</v>
      </c>
      <c r="G35" s="253" t="s">
        <v>293</v>
      </c>
      <c r="H35" s="255"/>
      <c r="I35" s="255"/>
      <c r="J35" s="255"/>
      <c r="K35" s="255"/>
      <c r="L35" s="255"/>
      <c r="M35" s="255"/>
      <c r="N35" s="256"/>
      <c r="O35" s="152"/>
      <c r="Q35" s="154"/>
      <c r="R35" s="154"/>
    </row>
    <row r="36" spans="1:18" ht="15" outlineLevel="1">
      <c r="A36" s="152"/>
      <c r="B36" s="162" t="s">
        <v>367</v>
      </c>
      <c r="C36" s="265" t="s">
        <v>246</v>
      </c>
      <c r="D36" s="266"/>
      <c r="E36" s="163"/>
      <c r="F36" s="164" t="s">
        <v>368</v>
      </c>
      <c r="G36" s="265" t="s">
        <v>353</v>
      </c>
      <c r="H36" s="267"/>
      <c r="I36" s="267"/>
      <c r="J36" s="267"/>
      <c r="K36" s="267"/>
      <c r="L36" s="267"/>
      <c r="M36" s="267"/>
      <c r="N36" s="268"/>
      <c r="O36" s="152"/>
      <c r="Q36" s="154"/>
      <c r="R36" s="154"/>
    </row>
    <row r="37" spans="1:18" ht="15" outlineLevel="1">
      <c r="A37" s="152"/>
      <c r="B37" s="165" t="s">
        <v>369</v>
      </c>
      <c r="C37" s="265" t="s">
        <v>236</v>
      </c>
      <c r="D37" s="266"/>
      <c r="E37" s="163"/>
      <c r="F37" s="166" t="s">
        <v>370</v>
      </c>
      <c r="G37" s="265" t="s">
        <v>355</v>
      </c>
      <c r="H37" s="267"/>
      <c r="I37" s="267"/>
      <c r="J37" s="267"/>
      <c r="K37" s="267"/>
      <c r="L37" s="267"/>
      <c r="M37" s="267"/>
      <c r="N37" s="268"/>
      <c r="O37" s="152"/>
      <c r="Q37" s="154"/>
      <c r="R37" s="154"/>
    </row>
    <row r="38" spans="1:18" ht="15" outlineLevel="1">
      <c r="A38" s="149"/>
      <c r="B38" s="167" t="s">
        <v>418</v>
      </c>
      <c r="C38" s="168"/>
      <c r="D38" s="169"/>
      <c r="E38" s="170"/>
      <c r="F38" s="167" t="s">
        <v>418</v>
      </c>
      <c r="G38" s="171"/>
      <c r="H38" s="171"/>
      <c r="I38" s="171"/>
      <c r="J38" s="171"/>
      <c r="K38" s="171"/>
      <c r="L38" s="171"/>
      <c r="M38" s="171"/>
      <c r="N38" s="171"/>
      <c r="O38" s="158"/>
      <c r="Q38" s="154"/>
      <c r="R38" s="154"/>
    </row>
    <row r="39" spans="1:18" ht="15" outlineLevel="1">
      <c r="A39" s="152"/>
      <c r="B39" s="162"/>
      <c r="C39" s="265" t="s">
        <v>246</v>
      </c>
      <c r="D39" s="266"/>
      <c r="E39" s="163"/>
      <c r="F39" s="164"/>
      <c r="G39" s="265" t="s">
        <v>353</v>
      </c>
      <c r="H39" s="267"/>
      <c r="I39" s="267"/>
      <c r="J39" s="267"/>
      <c r="K39" s="267"/>
      <c r="L39" s="267"/>
      <c r="M39" s="267"/>
      <c r="N39" s="268"/>
      <c r="O39" s="152"/>
      <c r="Q39" s="154"/>
      <c r="R39" s="154"/>
    </row>
    <row r="40" spans="1:18" ht="15" outlineLevel="1">
      <c r="A40" s="152"/>
      <c r="B40" s="172"/>
      <c r="C40" s="265" t="s">
        <v>236</v>
      </c>
      <c r="D40" s="266"/>
      <c r="E40" s="163"/>
      <c r="F40" s="173"/>
      <c r="G40" s="265" t="s">
        <v>355</v>
      </c>
      <c r="H40" s="267"/>
      <c r="I40" s="267"/>
      <c r="J40" s="267"/>
      <c r="K40" s="267"/>
      <c r="L40" s="267"/>
      <c r="M40" s="267"/>
      <c r="N40" s="268"/>
      <c r="O40" s="152"/>
      <c r="Q40" s="154"/>
      <c r="R40" s="154"/>
    </row>
    <row r="41" spans="1:18" ht="15.75" outlineLevel="1">
      <c r="A41" s="149"/>
      <c r="B41" s="57"/>
      <c r="C41" s="57"/>
      <c r="D41" s="57"/>
      <c r="E41" s="57"/>
      <c r="F41" s="63" t="s">
        <v>419</v>
      </c>
      <c r="G41" s="78"/>
      <c r="H41" s="78"/>
      <c r="I41" s="78"/>
      <c r="J41" s="57"/>
      <c r="K41" s="57"/>
      <c r="L41" s="57"/>
      <c r="M41" s="79"/>
      <c r="N41" s="58"/>
      <c r="O41" s="158"/>
      <c r="Q41" s="154"/>
      <c r="R41" s="154"/>
    </row>
    <row r="42" spans="1:18" ht="15" outlineLevel="1">
      <c r="A42" s="149"/>
      <c r="B42" s="135" t="s">
        <v>420</v>
      </c>
      <c r="C42" s="57"/>
      <c r="D42" s="57"/>
      <c r="E42" s="57"/>
      <c r="F42" s="174" t="s">
        <v>375</v>
      </c>
      <c r="G42" s="174" t="s">
        <v>376</v>
      </c>
      <c r="H42" s="174" t="s">
        <v>377</v>
      </c>
      <c r="I42" s="174" t="s">
        <v>378</v>
      </c>
      <c r="J42" s="174" t="s">
        <v>379</v>
      </c>
      <c r="K42" s="269" t="s">
        <v>6</v>
      </c>
      <c r="L42" s="270"/>
      <c r="M42" s="175" t="s">
        <v>380</v>
      </c>
      <c r="N42" s="176" t="s">
        <v>381</v>
      </c>
      <c r="O42" s="152"/>
      <c r="R42" s="154"/>
    </row>
    <row r="43" spans="1:18" ht="18" customHeight="1" outlineLevel="1">
      <c r="A43" s="152"/>
      <c r="B43" s="177" t="s">
        <v>382</v>
      </c>
      <c r="C43" s="178" t="str">
        <f>IF(+C36&gt;"",C36&amp;" - "&amp;G36,"")</f>
        <v>Pelli Katrin - Lundström Annika</v>
      </c>
      <c r="D43" s="179"/>
      <c r="E43" s="180"/>
      <c r="F43" s="95">
        <v>-8</v>
      </c>
      <c r="G43" s="95">
        <v>-3</v>
      </c>
      <c r="H43" s="95">
        <v>-3</v>
      </c>
      <c r="I43" s="95"/>
      <c r="J43" s="95"/>
      <c r="K43" s="181">
        <f>IF(ISBLANK(F43),"",COUNTIF(F43:J43,"&gt;=0"))</f>
        <v>0</v>
      </c>
      <c r="L43" s="182">
        <f>IF(ISBLANK(F43),"",(IF(LEFT(F43,1)="-",1,0)+IF(LEFT(G43,1)="-",1,0)+IF(LEFT(H43,1)="-",1,0)+IF(LEFT(I43,1)="-",1,0)+IF(LEFT(J43,1)="-",1,0)))</f>
        <v>3</v>
      </c>
      <c r="M43" s="183">
        <f aca="true" t="shared" si="1" ref="M43:N47">IF(K43=3,1,"")</f>
      </c>
      <c r="N43" s="184">
        <f t="shared" si="1"/>
        <v>1</v>
      </c>
      <c r="O43" s="152"/>
      <c r="Q43" s="154"/>
      <c r="R43" s="154"/>
    </row>
    <row r="44" spans="1:18" ht="18" customHeight="1" outlineLevel="1">
      <c r="A44" s="152"/>
      <c r="B44" s="177" t="s">
        <v>383</v>
      </c>
      <c r="C44" s="179" t="str">
        <f>IF(C37&gt;"",C37&amp;" - "&amp;G37,"")</f>
        <v>Nerman Ksenia - Eriksson Pihla</v>
      </c>
      <c r="D44" s="178"/>
      <c r="E44" s="180"/>
      <c r="F44" s="94">
        <v>-9</v>
      </c>
      <c r="G44" s="95">
        <v>-5</v>
      </c>
      <c r="H44" s="95">
        <v>-8</v>
      </c>
      <c r="I44" s="95"/>
      <c r="J44" s="95"/>
      <c r="K44" s="181">
        <f>IF(ISBLANK(F44),"",COUNTIF(F44:J44,"&gt;=0"))</f>
        <v>0</v>
      </c>
      <c r="L44" s="182">
        <f>IF(ISBLANK(F44),"",(IF(LEFT(F44,1)="-",1,0)+IF(LEFT(G44,1)="-",1,0)+IF(LEFT(H44,1)="-",1,0)+IF(LEFT(I44,1)="-",1,0)+IF(LEFT(J44,1)="-",1,0)))</f>
        <v>3</v>
      </c>
      <c r="M44" s="183">
        <f t="shared" si="1"/>
      </c>
      <c r="N44" s="184">
        <f t="shared" si="1"/>
        <v>1</v>
      </c>
      <c r="O44" s="152"/>
      <c r="Q44" s="154"/>
      <c r="R44" s="154"/>
    </row>
    <row r="45" spans="1:18" ht="18" customHeight="1" outlineLevel="1">
      <c r="A45" s="152"/>
      <c r="B45" s="185" t="s">
        <v>421</v>
      </c>
      <c r="C45" s="186" t="str">
        <f>IF(C39&gt;"",C39&amp;" / "&amp;C40,"")</f>
        <v>Pelli Katrin / Nerman Ksenia</v>
      </c>
      <c r="D45" s="187" t="str">
        <f>IF(G39&gt;"",G39&amp;" / "&amp;G40,"")</f>
        <v>Lundström Annika / Eriksson Pihla</v>
      </c>
      <c r="E45" s="188"/>
      <c r="F45" s="189">
        <v>-2</v>
      </c>
      <c r="G45" s="190">
        <v>-11</v>
      </c>
      <c r="H45" s="191">
        <v>-2</v>
      </c>
      <c r="I45" s="191"/>
      <c r="J45" s="191"/>
      <c r="K45" s="181">
        <f>IF(ISBLANK(F45),"",COUNTIF(F45:J45,"&gt;=0"))</f>
        <v>0</v>
      </c>
      <c r="L45" s="182">
        <f>IF(ISBLANK(F45),"",(IF(LEFT(F45,1)="-",1,0)+IF(LEFT(G45,1)="-",1,0)+IF(LEFT(H45,1)="-",1,0)+IF(LEFT(I45,1)="-",1,0)+IF(LEFT(J45,1)="-",1,0)))</f>
        <v>3</v>
      </c>
      <c r="M45" s="183">
        <f t="shared" si="1"/>
      </c>
      <c r="N45" s="184">
        <f t="shared" si="1"/>
        <v>1</v>
      </c>
      <c r="O45" s="152"/>
      <c r="Q45" s="154"/>
      <c r="R45" s="154"/>
    </row>
    <row r="46" spans="1:18" ht="18" customHeight="1" outlineLevel="1">
      <c r="A46" s="152"/>
      <c r="B46" s="177" t="s">
        <v>390</v>
      </c>
      <c r="C46" s="179" t="str">
        <f>IF(+C36&gt;"",C36&amp;" - "&amp;G37,"")</f>
        <v>Pelli Katrin - Eriksson Pihla</v>
      </c>
      <c r="D46" s="178"/>
      <c r="E46" s="180"/>
      <c r="F46" s="121"/>
      <c r="G46" s="95"/>
      <c r="H46" s="95"/>
      <c r="I46" s="95"/>
      <c r="J46" s="128"/>
      <c r="K46" s="181">
        <f>IF(ISBLANK(F46),"",COUNTIF(F46:J46,"&gt;=0"))</f>
      </c>
      <c r="L46" s="182">
        <f>IF(ISBLANK(F46),"",(IF(LEFT(F46,1)="-",1,0)+IF(LEFT(G46,1)="-",1,0)+IF(LEFT(H46,1)="-",1,0)+IF(LEFT(I46,1)="-",1,0)+IF(LEFT(J46,1)="-",1,0)))</f>
      </c>
      <c r="M46" s="183">
        <f t="shared" si="1"/>
      </c>
      <c r="N46" s="184">
        <f t="shared" si="1"/>
      </c>
      <c r="O46" s="152"/>
      <c r="Q46" s="154"/>
      <c r="R46" s="154"/>
    </row>
    <row r="47" spans="1:18" ht="18" customHeight="1" outlineLevel="1" thickBot="1">
      <c r="A47" s="152"/>
      <c r="B47" s="177" t="s">
        <v>385</v>
      </c>
      <c r="C47" s="179" t="str">
        <f>IF(+C37&gt;"",C37&amp;" - "&amp;G36,"")</f>
        <v>Nerman Ksenia - Lundström Annika</v>
      </c>
      <c r="D47" s="178"/>
      <c r="E47" s="180"/>
      <c r="F47" s="128"/>
      <c r="G47" s="95"/>
      <c r="H47" s="128"/>
      <c r="I47" s="95"/>
      <c r="J47" s="95"/>
      <c r="K47" s="181">
        <f>IF(ISBLANK(F47),"",COUNTIF(F47:J47,"&gt;=0"))</f>
      </c>
      <c r="L47" s="192">
        <f>IF(ISBLANK(F47),"",(IF(LEFT(F47,1)="-",1,0)+IF(LEFT(G47,1)="-",1,0)+IF(LEFT(H47,1)="-",1,0)+IF(LEFT(I47,1)="-",1,0)+IF(LEFT(J47,1)="-",1,0)))</f>
      </c>
      <c r="M47" s="183">
        <f t="shared" si="1"/>
      </c>
      <c r="N47" s="184">
        <f t="shared" si="1"/>
      </c>
      <c r="O47" s="152"/>
      <c r="Q47" s="154"/>
      <c r="R47" s="154"/>
    </row>
    <row r="48" spans="1:18" ht="16.5" outlineLevel="1" thickBot="1">
      <c r="A48" s="149"/>
      <c r="B48" s="57"/>
      <c r="C48" s="57"/>
      <c r="D48" s="57"/>
      <c r="E48" s="57"/>
      <c r="F48" s="57"/>
      <c r="G48" s="57"/>
      <c r="H48" s="57"/>
      <c r="I48" s="193" t="s">
        <v>391</v>
      </c>
      <c r="J48" s="194"/>
      <c r="K48" s="195">
        <f>IF(ISBLANK(D43),"",SUM(K43:K47))</f>
      </c>
      <c r="L48" s="196">
        <f>IF(ISBLANK(E43),"",SUM(L43:L47))</f>
      </c>
      <c r="M48" s="197">
        <f>IF(ISBLANK(F43),"",SUM(M43:M47))</f>
        <v>0</v>
      </c>
      <c r="N48" s="198">
        <f>IF(ISBLANK(F43),"",SUM(N43:N47))</f>
        <v>3</v>
      </c>
      <c r="O48" s="152"/>
      <c r="Q48" s="154"/>
      <c r="R48" s="154"/>
    </row>
    <row r="49" spans="1:18" ht="15" outlineLevel="1">
      <c r="A49" s="149"/>
      <c r="B49" s="81" t="s">
        <v>392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158"/>
      <c r="Q49" s="154"/>
      <c r="R49" s="154"/>
    </row>
    <row r="50" spans="1:18" ht="15" outlineLevel="1">
      <c r="A50" s="149"/>
      <c r="B50" s="137" t="s">
        <v>393</v>
      </c>
      <c r="C50" s="137"/>
      <c r="D50" s="137" t="s">
        <v>394</v>
      </c>
      <c r="E50" s="56"/>
      <c r="F50" s="137"/>
      <c r="G50" s="137" t="s">
        <v>31</v>
      </c>
      <c r="H50" s="56"/>
      <c r="I50" s="137"/>
      <c r="J50" s="138" t="s">
        <v>395</v>
      </c>
      <c r="K50" s="58"/>
      <c r="L50" s="57"/>
      <c r="M50" s="57"/>
      <c r="N50" s="57"/>
      <c r="O50" s="158"/>
      <c r="Q50" s="154"/>
      <c r="R50" s="154"/>
    </row>
    <row r="51" spans="1:18" ht="18.75" outlineLevel="1" thickBot="1">
      <c r="A51" s="149"/>
      <c r="B51" s="57"/>
      <c r="C51" s="57"/>
      <c r="D51" s="57"/>
      <c r="E51" s="57"/>
      <c r="F51" s="57"/>
      <c r="G51" s="57"/>
      <c r="H51" s="57"/>
      <c r="I51" s="57"/>
      <c r="J51" s="271" t="str">
        <f>IF(M48=3,C35,IF(N48=3,G35,""))</f>
        <v>MBF 1</v>
      </c>
      <c r="K51" s="272"/>
      <c r="L51" s="272"/>
      <c r="M51" s="272"/>
      <c r="N51" s="273"/>
      <c r="O51" s="152"/>
      <c r="Q51" s="154"/>
      <c r="R51" s="154"/>
    </row>
    <row r="52" spans="1:18" ht="18" outlineLevel="1">
      <c r="A52" s="199"/>
      <c r="B52" s="200"/>
      <c r="C52" s="200"/>
      <c r="D52" s="200"/>
      <c r="E52" s="200"/>
      <c r="F52" s="200"/>
      <c r="G52" s="200"/>
      <c r="H52" s="200"/>
      <c r="I52" s="200"/>
      <c r="J52" s="201"/>
      <c r="K52" s="201"/>
      <c r="L52" s="201"/>
      <c r="M52" s="201"/>
      <c r="N52" s="201"/>
      <c r="O52" s="202"/>
      <c r="Q52" s="154"/>
      <c r="R52" s="154"/>
    </row>
    <row r="53" s="47" customFormat="1" ht="11.25"/>
    <row r="54" ht="18.75">
      <c r="A54" s="48" t="s">
        <v>446</v>
      </c>
    </row>
    <row r="55" spans="1:17" ht="15.75" outlineLevel="1">
      <c r="A55" s="144"/>
      <c r="B55" s="145"/>
      <c r="C55" s="146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8"/>
      <c r="Q55" s="61" t="s">
        <v>409</v>
      </c>
    </row>
    <row r="56" spans="1:17" ht="15.75" outlineLevel="1">
      <c r="A56" s="149"/>
      <c r="B56" s="58"/>
      <c r="C56" s="81" t="s">
        <v>410</v>
      </c>
      <c r="D56" s="57"/>
      <c r="E56" s="57"/>
      <c r="F56" s="58"/>
      <c r="G56" s="150" t="s">
        <v>356</v>
      </c>
      <c r="H56" s="151"/>
      <c r="I56" s="261" t="s">
        <v>404</v>
      </c>
      <c r="J56" s="262"/>
      <c r="K56" s="262"/>
      <c r="L56" s="262"/>
      <c r="M56" s="262"/>
      <c r="N56" s="263"/>
      <c r="O56" s="152"/>
      <c r="Q56" s="61" t="s">
        <v>411</v>
      </c>
    </row>
    <row r="57" spans="1:18" ht="17.25" customHeight="1" outlineLevel="1">
      <c r="A57" s="149"/>
      <c r="B57" s="60"/>
      <c r="C57" s="153" t="s">
        <v>412</v>
      </c>
      <c r="D57" s="57"/>
      <c r="E57" s="57"/>
      <c r="F57" s="58"/>
      <c r="G57" s="150" t="s">
        <v>358</v>
      </c>
      <c r="H57" s="151"/>
      <c r="I57" s="261" t="s">
        <v>24</v>
      </c>
      <c r="J57" s="262"/>
      <c r="K57" s="262"/>
      <c r="L57" s="262"/>
      <c r="M57" s="262"/>
      <c r="N57" s="263"/>
      <c r="O57" s="152"/>
      <c r="Q57" s="154"/>
      <c r="R57" s="154"/>
    </row>
    <row r="58" spans="1:18" ht="15" outlineLevel="1">
      <c r="A58" s="149"/>
      <c r="B58" s="57"/>
      <c r="C58" s="155" t="s">
        <v>413</v>
      </c>
      <c r="D58" s="57"/>
      <c r="E58" s="57"/>
      <c r="F58" s="57"/>
      <c r="G58" s="150" t="s">
        <v>360</v>
      </c>
      <c r="H58" s="156"/>
      <c r="I58" s="264" t="s">
        <v>414</v>
      </c>
      <c r="J58" s="264"/>
      <c r="K58" s="264"/>
      <c r="L58" s="264"/>
      <c r="M58" s="264"/>
      <c r="N58" s="260"/>
      <c r="O58" s="152"/>
      <c r="Q58" s="154"/>
      <c r="R58" s="154"/>
    </row>
    <row r="59" spans="1:18" ht="15.75" outlineLevel="1">
      <c r="A59" s="149"/>
      <c r="B59" s="57"/>
      <c r="C59" s="57"/>
      <c r="D59" s="57"/>
      <c r="E59" s="57"/>
      <c r="F59" s="57"/>
      <c r="G59" s="150" t="s">
        <v>415</v>
      </c>
      <c r="H59" s="151"/>
      <c r="I59" s="257">
        <v>42084</v>
      </c>
      <c r="J59" s="258"/>
      <c r="K59" s="258"/>
      <c r="L59" s="157" t="s">
        <v>416</v>
      </c>
      <c r="M59" s="259">
        <v>0.6666666666666666</v>
      </c>
      <c r="N59" s="260"/>
      <c r="O59" s="152"/>
      <c r="Q59" s="154"/>
      <c r="R59" s="154"/>
    </row>
    <row r="60" spans="1:18" ht="15" outlineLevel="1">
      <c r="A60" s="149"/>
      <c r="B60" s="58"/>
      <c r="C60" s="78" t="s">
        <v>417</v>
      </c>
      <c r="D60" s="57"/>
      <c r="E60" s="57"/>
      <c r="F60" s="57"/>
      <c r="G60" s="78" t="s">
        <v>417</v>
      </c>
      <c r="H60" s="57"/>
      <c r="I60" s="57"/>
      <c r="J60" s="57"/>
      <c r="K60" s="57"/>
      <c r="L60" s="57"/>
      <c r="M60" s="57"/>
      <c r="N60" s="57"/>
      <c r="O60" s="158"/>
      <c r="Q60" s="154"/>
      <c r="R60" s="154"/>
    </row>
    <row r="61" spans="1:18" ht="15.75" outlineLevel="1">
      <c r="A61" s="152"/>
      <c r="B61" s="159" t="s">
        <v>365</v>
      </c>
      <c r="C61" s="253" t="s">
        <v>228</v>
      </c>
      <c r="D61" s="254"/>
      <c r="E61" s="160"/>
      <c r="F61" s="161" t="s">
        <v>366</v>
      </c>
      <c r="G61" s="253" t="s">
        <v>292</v>
      </c>
      <c r="H61" s="255"/>
      <c r="I61" s="255"/>
      <c r="J61" s="255"/>
      <c r="K61" s="255"/>
      <c r="L61" s="255"/>
      <c r="M61" s="255"/>
      <c r="N61" s="256"/>
      <c r="O61" s="152"/>
      <c r="Q61" s="154"/>
      <c r="R61" s="154"/>
    </row>
    <row r="62" spans="1:18" ht="15" outlineLevel="1">
      <c r="A62" s="152"/>
      <c r="B62" s="162" t="s">
        <v>367</v>
      </c>
      <c r="C62" s="265" t="s">
        <v>354</v>
      </c>
      <c r="D62" s="266"/>
      <c r="E62" s="163"/>
      <c r="F62" s="164" t="s">
        <v>368</v>
      </c>
      <c r="G62" s="265" t="s">
        <v>238</v>
      </c>
      <c r="H62" s="267"/>
      <c r="I62" s="267"/>
      <c r="J62" s="267"/>
      <c r="K62" s="267"/>
      <c r="L62" s="267"/>
      <c r="M62" s="267"/>
      <c r="N62" s="268"/>
      <c r="O62" s="152"/>
      <c r="Q62" s="154"/>
      <c r="R62" s="154"/>
    </row>
    <row r="63" spans="1:18" ht="15" outlineLevel="1">
      <c r="A63" s="152"/>
      <c r="B63" s="165" t="s">
        <v>369</v>
      </c>
      <c r="C63" s="265" t="s">
        <v>227</v>
      </c>
      <c r="D63" s="266"/>
      <c r="E63" s="163"/>
      <c r="F63" s="166" t="s">
        <v>370</v>
      </c>
      <c r="G63" s="265" t="s">
        <v>248</v>
      </c>
      <c r="H63" s="267"/>
      <c r="I63" s="267"/>
      <c r="J63" s="267"/>
      <c r="K63" s="267"/>
      <c r="L63" s="267"/>
      <c r="M63" s="267"/>
      <c r="N63" s="268"/>
      <c r="O63" s="152"/>
      <c r="Q63" s="154"/>
      <c r="R63" s="154"/>
    </row>
    <row r="64" spans="1:18" ht="15" outlineLevel="1">
      <c r="A64" s="149"/>
      <c r="B64" s="167" t="s">
        <v>418</v>
      </c>
      <c r="C64" s="168"/>
      <c r="D64" s="169"/>
      <c r="E64" s="170"/>
      <c r="F64" s="167" t="s">
        <v>418</v>
      </c>
      <c r="G64" s="171"/>
      <c r="H64" s="171"/>
      <c r="I64" s="171"/>
      <c r="J64" s="171"/>
      <c r="K64" s="171"/>
      <c r="L64" s="171"/>
      <c r="M64" s="171"/>
      <c r="N64" s="171"/>
      <c r="O64" s="158"/>
      <c r="Q64" s="154"/>
      <c r="R64" s="154"/>
    </row>
    <row r="65" spans="1:18" ht="15" outlineLevel="1">
      <c r="A65" s="152"/>
      <c r="B65" s="162"/>
      <c r="C65" s="265" t="s">
        <v>354</v>
      </c>
      <c r="D65" s="266"/>
      <c r="E65" s="163"/>
      <c r="F65" s="164"/>
      <c r="G65" s="265" t="s">
        <v>238</v>
      </c>
      <c r="H65" s="267"/>
      <c r="I65" s="267"/>
      <c r="J65" s="267"/>
      <c r="K65" s="267"/>
      <c r="L65" s="267"/>
      <c r="M65" s="267"/>
      <c r="N65" s="268"/>
      <c r="O65" s="152"/>
      <c r="Q65" s="154"/>
      <c r="R65" s="154"/>
    </row>
    <row r="66" spans="1:18" ht="15" outlineLevel="1">
      <c r="A66" s="152"/>
      <c r="B66" s="172"/>
      <c r="C66" s="265" t="s">
        <v>227</v>
      </c>
      <c r="D66" s="266"/>
      <c r="E66" s="163"/>
      <c r="F66" s="173"/>
      <c r="G66" s="265" t="s">
        <v>248</v>
      </c>
      <c r="H66" s="267"/>
      <c r="I66" s="267"/>
      <c r="J66" s="267"/>
      <c r="K66" s="267"/>
      <c r="L66" s="267"/>
      <c r="M66" s="267"/>
      <c r="N66" s="268"/>
      <c r="O66" s="152"/>
      <c r="Q66" s="154"/>
      <c r="R66" s="154"/>
    </row>
    <row r="67" spans="1:18" ht="15.75" outlineLevel="1">
      <c r="A67" s="149"/>
      <c r="B67" s="57"/>
      <c r="C67" s="57"/>
      <c r="D67" s="57"/>
      <c r="E67" s="57"/>
      <c r="F67" s="63" t="s">
        <v>419</v>
      </c>
      <c r="G67" s="78"/>
      <c r="H67" s="78"/>
      <c r="I67" s="78"/>
      <c r="J67" s="57"/>
      <c r="K67" s="57"/>
      <c r="L67" s="57"/>
      <c r="M67" s="79"/>
      <c r="N67" s="58"/>
      <c r="O67" s="158"/>
      <c r="Q67" s="154"/>
      <c r="R67" s="154"/>
    </row>
    <row r="68" spans="1:18" ht="15" outlineLevel="1">
      <c r="A68" s="149"/>
      <c r="B68" s="135" t="s">
        <v>420</v>
      </c>
      <c r="C68" s="57"/>
      <c r="D68" s="57"/>
      <c r="E68" s="57"/>
      <c r="F68" s="174" t="s">
        <v>375</v>
      </c>
      <c r="G68" s="174" t="s">
        <v>376</v>
      </c>
      <c r="H68" s="174" t="s">
        <v>377</v>
      </c>
      <c r="I68" s="174" t="s">
        <v>378</v>
      </c>
      <c r="J68" s="174" t="s">
        <v>379</v>
      </c>
      <c r="K68" s="269" t="s">
        <v>6</v>
      </c>
      <c r="L68" s="270"/>
      <c r="M68" s="175" t="s">
        <v>380</v>
      </c>
      <c r="N68" s="176" t="s">
        <v>381</v>
      </c>
      <c r="O68" s="152"/>
      <c r="R68" s="154"/>
    </row>
    <row r="69" spans="1:18" ht="18" customHeight="1" outlineLevel="1">
      <c r="A69" s="152"/>
      <c r="B69" s="177" t="s">
        <v>382</v>
      </c>
      <c r="C69" s="178" t="str">
        <f>IF(+C62&gt;"",C62&amp;" - "&amp;G62,"")</f>
        <v>Eriksson Sofie - Saarialho Kaarina</v>
      </c>
      <c r="D69" s="179"/>
      <c r="E69" s="180"/>
      <c r="F69" s="95">
        <v>1</v>
      </c>
      <c r="G69" s="95">
        <v>6</v>
      </c>
      <c r="H69" s="95">
        <v>2</v>
      </c>
      <c r="I69" s="95"/>
      <c r="J69" s="95"/>
      <c r="K69" s="181">
        <f>IF(ISBLANK(F69),"",COUNTIF(F69:J69,"&gt;=0"))</f>
        <v>3</v>
      </c>
      <c r="L69" s="182">
        <f>IF(ISBLANK(F69),"",(IF(LEFT(F69,1)="-",1,0)+IF(LEFT(G69,1)="-",1,0)+IF(LEFT(H69,1)="-",1,0)+IF(LEFT(I69,1)="-",1,0)+IF(LEFT(J69,1)="-",1,0)))</f>
        <v>0</v>
      </c>
      <c r="M69" s="183">
        <f aca="true" t="shared" si="2" ref="M69:N73">IF(K69=3,1,"")</f>
        <v>1</v>
      </c>
      <c r="N69" s="184">
        <f t="shared" si="2"/>
      </c>
      <c r="O69" s="152"/>
      <c r="Q69" s="154"/>
      <c r="R69" s="154"/>
    </row>
    <row r="70" spans="1:18" ht="18" customHeight="1" outlineLevel="1">
      <c r="A70" s="152"/>
      <c r="B70" s="177" t="s">
        <v>383</v>
      </c>
      <c r="C70" s="179" t="str">
        <f>IF(C63&gt;"",C63&amp;" - "&amp;G63,"")</f>
        <v>Englund Carina - Saarialho Marianna</v>
      </c>
      <c r="D70" s="178"/>
      <c r="E70" s="180"/>
      <c r="F70" s="94">
        <v>9</v>
      </c>
      <c r="G70" s="95">
        <v>7</v>
      </c>
      <c r="H70" s="95">
        <v>-9</v>
      </c>
      <c r="I70" s="95">
        <v>8</v>
      </c>
      <c r="J70" s="95"/>
      <c r="K70" s="181">
        <f>IF(ISBLANK(F70),"",COUNTIF(F70:J70,"&gt;=0"))</f>
        <v>3</v>
      </c>
      <c r="L70" s="182">
        <f>IF(ISBLANK(F70),"",(IF(LEFT(F70,1)="-",1,0)+IF(LEFT(G70,1)="-",1,0)+IF(LEFT(H70,1)="-",1,0)+IF(LEFT(I70,1)="-",1,0)+IF(LEFT(J70,1)="-",1,0)))</f>
        <v>1</v>
      </c>
      <c r="M70" s="183">
        <f t="shared" si="2"/>
        <v>1</v>
      </c>
      <c r="N70" s="184">
        <f t="shared" si="2"/>
      </c>
      <c r="O70" s="152"/>
      <c r="Q70" s="154"/>
      <c r="R70" s="154"/>
    </row>
    <row r="71" spans="1:18" ht="18" customHeight="1" outlineLevel="1">
      <c r="A71" s="152"/>
      <c r="B71" s="185" t="s">
        <v>421</v>
      </c>
      <c r="C71" s="186" t="str">
        <f>IF(C65&gt;"",C65&amp;" / "&amp;C66,"")</f>
        <v>Eriksson Sofie / Englund Carina</v>
      </c>
      <c r="D71" s="187" t="str">
        <f>IF(G65&gt;"",G65&amp;" / "&amp;G66,"")</f>
        <v>Saarialho Kaarina / Saarialho Marianna</v>
      </c>
      <c r="E71" s="188"/>
      <c r="F71" s="189">
        <v>3</v>
      </c>
      <c r="G71" s="190">
        <v>8</v>
      </c>
      <c r="H71" s="191">
        <v>-2</v>
      </c>
      <c r="I71" s="191">
        <v>8</v>
      </c>
      <c r="J71" s="191"/>
      <c r="K71" s="181">
        <f>IF(ISBLANK(F71),"",COUNTIF(F71:J71,"&gt;=0"))</f>
        <v>3</v>
      </c>
      <c r="L71" s="182">
        <f>IF(ISBLANK(F71),"",(IF(LEFT(F71,1)="-",1,0)+IF(LEFT(G71,1)="-",1,0)+IF(LEFT(H71,1)="-",1,0)+IF(LEFT(I71,1)="-",1,0)+IF(LEFT(J71,1)="-",1,0)))</f>
        <v>1</v>
      </c>
      <c r="M71" s="183">
        <f t="shared" si="2"/>
        <v>1</v>
      </c>
      <c r="N71" s="184">
        <f t="shared" si="2"/>
      </c>
      <c r="O71" s="152"/>
      <c r="Q71" s="154"/>
      <c r="R71" s="154"/>
    </row>
    <row r="72" spans="1:18" ht="18" customHeight="1" outlineLevel="1">
      <c r="A72" s="152"/>
      <c r="B72" s="177" t="s">
        <v>390</v>
      </c>
      <c r="C72" s="179" t="str">
        <f>IF(+C62&gt;"",C62&amp;" - "&amp;G63,"")</f>
        <v>Eriksson Sofie - Saarialho Marianna</v>
      </c>
      <c r="D72" s="178"/>
      <c r="E72" s="180"/>
      <c r="F72" s="121"/>
      <c r="G72" s="95"/>
      <c r="H72" s="95"/>
      <c r="I72" s="95"/>
      <c r="J72" s="128"/>
      <c r="K72" s="181">
        <f>IF(ISBLANK(F72),"",COUNTIF(F72:J72,"&gt;=0"))</f>
      </c>
      <c r="L72" s="182">
        <f>IF(ISBLANK(F72),"",(IF(LEFT(F72,1)="-",1,0)+IF(LEFT(G72,1)="-",1,0)+IF(LEFT(H72,1)="-",1,0)+IF(LEFT(I72,1)="-",1,0)+IF(LEFT(J72,1)="-",1,0)))</f>
      </c>
      <c r="M72" s="183">
        <f t="shared" si="2"/>
      </c>
      <c r="N72" s="184">
        <f t="shared" si="2"/>
      </c>
      <c r="O72" s="152"/>
      <c r="Q72" s="154"/>
      <c r="R72" s="154"/>
    </row>
    <row r="73" spans="1:18" ht="18" customHeight="1" outlineLevel="1" thickBot="1">
      <c r="A73" s="152"/>
      <c r="B73" s="177" t="s">
        <v>385</v>
      </c>
      <c r="C73" s="179" t="str">
        <f>IF(+C63&gt;"",C63&amp;" - "&amp;G62,"")</f>
        <v>Englund Carina - Saarialho Kaarina</v>
      </c>
      <c r="D73" s="178"/>
      <c r="E73" s="180"/>
      <c r="F73" s="128"/>
      <c r="G73" s="95"/>
      <c r="H73" s="128"/>
      <c r="I73" s="95"/>
      <c r="J73" s="95"/>
      <c r="K73" s="181">
        <f>IF(ISBLANK(F73),"",COUNTIF(F73:J73,"&gt;=0"))</f>
      </c>
      <c r="L73" s="192">
        <f>IF(ISBLANK(F73),"",(IF(LEFT(F73,1)="-",1,0)+IF(LEFT(G73,1)="-",1,0)+IF(LEFT(H73,1)="-",1,0)+IF(LEFT(I73,1)="-",1,0)+IF(LEFT(J73,1)="-",1,0)))</f>
      </c>
      <c r="M73" s="183">
        <f t="shared" si="2"/>
      </c>
      <c r="N73" s="184">
        <f t="shared" si="2"/>
      </c>
      <c r="O73" s="152"/>
      <c r="Q73" s="154"/>
      <c r="R73" s="154"/>
    </row>
    <row r="74" spans="1:18" ht="16.5" outlineLevel="1" thickBot="1">
      <c r="A74" s="149"/>
      <c r="B74" s="57"/>
      <c r="C74" s="57"/>
      <c r="D74" s="57"/>
      <c r="E74" s="57"/>
      <c r="F74" s="57"/>
      <c r="G74" s="57"/>
      <c r="H74" s="57"/>
      <c r="I74" s="193" t="s">
        <v>391</v>
      </c>
      <c r="J74" s="194"/>
      <c r="K74" s="195">
        <f>IF(ISBLANK(D69),"",SUM(K69:K73))</f>
      </c>
      <c r="L74" s="196">
        <f>IF(ISBLANK(E69),"",SUM(L69:L73))</f>
      </c>
      <c r="M74" s="197">
        <f>IF(ISBLANK(F69),"",SUM(M69:M73))</f>
        <v>3</v>
      </c>
      <c r="N74" s="198">
        <f>IF(ISBLANK(F69),"",SUM(N69:N73))</f>
        <v>0</v>
      </c>
      <c r="O74" s="152"/>
      <c r="Q74" s="154"/>
      <c r="R74" s="154"/>
    </row>
    <row r="75" spans="1:18" ht="15" outlineLevel="1">
      <c r="A75" s="149"/>
      <c r="B75" s="81" t="s">
        <v>392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158"/>
      <c r="Q75" s="154"/>
      <c r="R75" s="154"/>
    </row>
    <row r="76" spans="1:18" ht="15" outlineLevel="1">
      <c r="A76" s="149"/>
      <c r="B76" s="137" t="s">
        <v>393</v>
      </c>
      <c r="C76" s="137"/>
      <c r="D76" s="137" t="s">
        <v>394</v>
      </c>
      <c r="E76" s="56"/>
      <c r="F76" s="137"/>
      <c r="G76" s="137" t="s">
        <v>31</v>
      </c>
      <c r="H76" s="56"/>
      <c r="I76" s="137"/>
      <c r="J76" s="138" t="s">
        <v>395</v>
      </c>
      <c r="K76" s="58"/>
      <c r="L76" s="57"/>
      <c r="M76" s="57"/>
      <c r="N76" s="57"/>
      <c r="O76" s="158"/>
      <c r="Q76" s="154"/>
      <c r="R76" s="154"/>
    </row>
    <row r="77" spans="1:18" ht="18.75" outlineLevel="1" thickBot="1">
      <c r="A77" s="149"/>
      <c r="B77" s="57"/>
      <c r="C77" s="57"/>
      <c r="D77" s="57"/>
      <c r="E77" s="57"/>
      <c r="F77" s="57"/>
      <c r="G77" s="57"/>
      <c r="H77" s="57"/>
      <c r="I77" s="57"/>
      <c r="J77" s="271" t="str">
        <f>IF(M74=3,C61,IF(N74=3,G61,""))</f>
        <v>ParPi</v>
      </c>
      <c r="K77" s="272"/>
      <c r="L77" s="272"/>
      <c r="M77" s="272"/>
      <c r="N77" s="273"/>
      <c r="O77" s="152"/>
      <c r="Q77" s="154"/>
      <c r="R77" s="154"/>
    </row>
    <row r="78" spans="1:18" ht="18" outlineLevel="1">
      <c r="A78" s="199"/>
      <c r="B78" s="200"/>
      <c r="C78" s="200"/>
      <c r="D78" s="200"/>
      <c r="E78" s="200"/>
      <c r="F78" s="200"/>
      <c r="G78" s="200"/>
      <c r="H78" s="200"/>
      <c r="I78" s="200"/>
      <c r="J78" s="201"/>
      <c r="K78" s="201"/>
      <c r="L78" s="201"/>
      <c r="M78" s="201"/>
      <c r="N78" s="201"/>
      <c r="O78" s="202"/>
      <c r="Q78" s="154"/>
      <c r="R78" s="154"/>
    </row>
    <row r="79" s="47" customFormat="1" ht="11.25"/>
    <row r="80" ht="18.75">
      <c r="A80" s="48" t="s">
        <v>458</v>
      </c>
    </row>
    <row r="81" spans="1:17" ht="15.75" outlineLevel="1">
      <c r="A81" s="144"/>
      <c r="B81" s="145"/>
      <c r="C81" s="146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8"/>
      <c r="Q81" s="61" t="s">
        <v>409</v>
      </c>
    </row>
    <row r="82" spans="1:17" ht="15.75" customHeight="1" outlineLevel="1">
      <c r="A82" s="149"/>
      <c r="B82" s="58"/>
      <c r="C82" s="81" t="s">
        <v>410</v>
      </c>
      <c r="D82" s="57"/>
      <c r="E82" s="57"/>
      <c r="F82" s="58"/>
      <c r="G82" s="150" t="s">
        <v>356</v>
      </c>
      <c r="H82" s="151"/>
      <c r="I82" s="261" t="s">
        <v>404</v>
      </c>
      <c r="J82" s="261"/>
      <c r="K82" s="261"/>
      <c r="L82" s="261"/>
      <c r="M82" s="261"/>
      <c r="N82" s="274"/>
      <c r="O82" s="152"/>
      <c r="Q82" s="61" t="s">
        <v>411</v>
      </c>
    </row>
    <row r="83" spans="1:18" ht="17.25" customHeight="1" outlineLevel="1">
      <c r="A83" s="149"/>
      <c r="B83" s="60"/>
      <c r="C83" s="153" t="s">
        <v>412</v>
      </c>
      <c r="D83" s="57"/>
      <c r="E83" s="57"/>
      <c r="F83" s="58"/>
      <c r="G83" s="150" t="s">
        <v>358</v>
      </c>
      <c r="H83" s="151"/>
      <c r="I83" s="261" t="s">
        <v>24</v>
      </c>
      <c r="J83" s="261"/>
      <c r="K83" s="261"/>
      <c r="L83" s="261"/>
      <c r="M83" s="261"/>
      <c r="N83" s="274"/>
      <c r="O83" s="152"/>
      <c r="Q83" s="154"/>
      <c r="R83" s="154"/>
    </row>
    <row r="84" spans="1:18" ht="15" customHeight="1" outlineLevel="1">
      <c r="A84" s="149"/>
      <c r="B84" s="57"/>
      <c r="C84" s="155" t="s">
        <v>413</v>
      </c>
      <c r="D84" s="57"/>
      <c r="E84" s="57"/>
      <c r="F84" s="57"/>
      <c r="G84" s="150" t="s">
        <v>360</v>
      </c>
      <c r="H84" s="156"/>
      <c r="I84" s="264" t="s">
        <v>414</v>
      </c>
      <c r="J84" s="264"/>
      <c r="K84" s="264"/>
      <c r="L84" s="264"/>
      <c r="M84" s="264"/>
      <c r="N84" s="260"/>
      <c r="O84" s="152"/>
      <c r="Q84" s="154"/>
      <c r="R84" s="154"/>
    </row>
    <row r="85" spans="1:18" ht="15.75" customHeight="1" outlineLevel="1">
      <c r="A85" s="149"/>
      <c r="B85" s="57"/>
      <c r="C85" s="57"/>
      <c r="D85" s="57"/>
      <c r="E85" s="57"/>
      <c r="F85" s="57"/>
      <c r="G85" s="150" t="s">
        <v>415</v>
      </c>
      <c r="H85" s="151"/>
      <c r="I85" s="257">
        <v>42084</v>
      </c>
      <c r="J85" s="257"/>
      <c r="K85" s="257"/>
      <c r="L85" s="157" t="s">
        <v>416</v>
      </c>
      <c r="M85" s="259">
        <v>0.75</v>
      </c>
      <c r="N85" s="275"/>
      <c r="O85" s="152"/>
      <c r="Q85" s="154"/>
      <c r="R85" s="154"/>
    </row>
    <row r="86" spans="1:18" ht="15" outlineLevel="1">
      <c r="A86" s="149"/>
      <c r="B86" s="58"/>
      <c r="C86" s="78" t="s">
        <v>417</v>
      </c>
      <c r="D86" s="57"/>
      <c r="E86" s="57"/>
      <c r="F86" s="57"/>
      <c r="G86" s="78" t="s">
        <v>417</v>
      </c>
      <c r="H86" s="57"/>
      <c r="I86" s="57"/>
      <c r="J86" s="57"/>
      <c r="K86" s="57"/>
      <c r="L86" s="57"/>
      <c r="M86" s="57"/>
      <c r="N86" s="57"/>
      <c r="O86" s="158"/>
      <c r="Q86" s="154"/>
      <c r="R86" s="154"/>
    </row>
    <row r="87" spans="1:18" ht="15.75" customHeight="1" outlineLevel="1">
      <c r="A87" s="152"/>
      <c r="B87" s="159" t="s">
        <v>365</v>
      </c>
      <c r="C87" s="253" t="s">
        <v>228</v>
      </c>
      <c r="D87" s="276"/>
      <c r="E87" s="160"/>
      <c r="F87" s="161" t="s">
        <v>366</v>
      </c>
      <c r="G87" s="253" t="s">
        <v>24</v>
      </c>
      <c r="H87" s="277"/>
      <c r="I87" s="277"/>
      <c r="J87" s="277"/>
      <c r="K87" s="277"/>
      <c r="L87" s="277"/>
      <c r="M87" s="277"/>
      <c r="N87" s="278"/>
      <c r="O87" s="152"/>
      <c r="Q87" s="154"/>
      <c r="R87" s="154"/>
    </row>
    <row r="88" spans="1:18" ht="15" customHeight="1" outlineLevel="1">
      <c r="A88" s="152"/>
      <c r="B88" s="162" t="s">
        <v>367</v>
      </c>
      <c r="C88" s="265" t="s">
        <v>227</v>
      </c>
      <c r="D88" s="279"/>
      <c r="E88" s="163"/>
      <c r="F88" s="164" t="s">
        <v>368</v>
      </c>
      <c r="G88" s="265" t="s">
        <v>355</v>
      </c>
      <c r="H88" s="280"/>
      <c r="I88" s="280"/>
      <c r="J88" s="280"/>
      <c r="K88" s="280"/>
      <c r="L88" s="280"/>
      <c r="M88" s="280"/>
      <c r="N88" s="281"/>
      <c r="O88" s="152"/>
      <c r="Q88" s="154"/>
      <c r="R88" s="154"/>
    </row>
    <row r="89" spans="1:18" ht="15" customHeight="1" outlineLevel="1">
      <c r="A89" s="152"/>
      <c r="B89" s="165" t="s">
        <v>369</v>
      </c>
      <c r="C89" s="265" t="s">
        <v>354</v>
      </c>
      <c r="D89" s="279"/>
      <c r="E89" s="163"/>
      <c r="F89" s="166" t="s">
        <v>370</v>
      </c>
      <c r="G89" s="265" t="s">
        <v>353</v>
      </c>
      <c r="H89" s="280"/>
      <c r="I89" s="280"/>
      <c r="J89" s="280"/>
      <c r="K89" s="280"/>
      <c r="L89" s="280"/>
      <c r="M89" s="280"/>
      <c r="N89" s="281"/>
      <c r="O89" s="152"/>
      <c r="Q89" s="154"/>
      <c r="R89" s="154"/>
    </row>
    <row r="90" spans="1:18" ht="15" outlineLevel="1">
      <c r="A90" s="149"/>
      <c r="B90" s="167" t="s">
        <v>418</v>
      </c>
      <c r="C90" s="168"/>
      <c r="D90" s="169"/>
      <c r="E90" s="170"/>
      <c r="F90" s="167" t="s">
        <v>418</v>
      </c>
      <c r="G90" s="171"/>
      <c r="H90" s="171"/>
      <c r="I90" s="171"/>
      <c r="J90" s="171"/>
      <c r="K90" s="171"/>
      <c r="L90" s="171"/>
      <c r="M90" s="171"/>
      <c r="N90" s="171"/>
      <c r="O90" s="158"/>
      <c r="Q90" s="154"/>
      <c r="R90" s="154"/>
    </row>
    <row r="91" spans="1:18" ht="15" customHeight="1" outlineLevel="1">
      <c r="A91" s="152"/>
      <c r="B91" s="162"/>
      <c r="C91" s="265" t="s">
        <v>227</v>
      </c>
      <c r="D91" s="279"/>
      <c r="E91" s="163"/>
      <c r="F91" s="164"/>
      <c r="G91" s="265" t="s">
        <v>355</v>
      </c>
      <c r="H91" s="280"/>
      <c r="I91" s="280"/>
      <c r="J91" s="280"/>
      <c r="K91" s="280"/>
      <c r="L91" s="280"/>
      <c r="M91" s="280"/>
      <c r="N91" s="281"/>
      <c r="O91" s="152"/>
      <c r="Q91" s="154"/>
      <c r="R91" s="154"/>
    </row>
    <row r="92" spans="1:18" ht="15" customHeight="1" outlineLevel="1">
      <c r="A92" s="152"/>
      <c r="B92" s="172"/>
      <c r="C92" s="265" t="s">
        <v>354</v>
      </c>
      <c r="D92" s="279"/>
      <c r="E92" s="163"/>
      <c r="F92" s="173"/>
      <c r="G92" s="265" t="s">
        <v>353</v>
      </c>
      <c r="H92" s="280"/>
      <c r="I92" s="280"/>
      <c r="J92" s="280"/>
      <c r="K92" s="280"/>
      <c r="L92" s="280"/>
      <c r="M92" s="280"/>
      <c r="N92" s="281"/>
      <c r="O92" s="152"/>
      <c r="Q92" s="154"/>
      <c r="R92" s="154"/>
    </row>
    <row r="93" spans="1:18" ht="15.75" outlineLevel="1">
      <c r="A93" s="149"/>
      <c r="B93" s="57"/>
      <c r="C93" s="57"/>
      <c r="D93" s="57"/>
      <c r="E93" s="57"/>
      <c r="F93" s="63" t="s">
        <v>419</v>
      </c>
      <c r="G93" s="78"/>
      <c r="H93" s="78"/>
      <c r="I93" s="78"/>
      <c r="J93" s="57"/>
      <c r="K93" s="57"/>
      <c r="L93" s="57"/>
      <c r="M93" s="79"/>
      <c r="N93" s="58"/>
      <c r="O93" s="158"/>
      <c r="Q93" s="154"/>
      <c r="R93" s="154"/>
    </row>
    <row r="94" spans="1:18" ht="15" customHeight="1" outlineLevel="1">
      <c r="A94" s="149"/>
      <c r="B94" s="135" t="s">
        <v>420</v>
      </c>
      <c r="C94" s="57"/>
      <c r="D94" s="57"/>
      <c r="E94" s="57"/>
      <c r="F94" s="174" t="s">
        <v>375</v>
      </c>
      <c r="G94" s="174" t="s">
        <v>376</v>
      </c>
      <c r="H94" s="174" t="s">
        <v>377</v>
      </c>
      <c r="I94" s="174" t="s">
        <v>378</v>
      </c>
      <c r="J94" s="174" t="s">
        <v>379</v>
      </c>
      <c r="K94" s="269" t="s">
        <v>6</v>
      </c>
      <c r="L94" s="282"/>
      <c r="M94" s="175" t="s">
        <v>380</v>
      </c>
      <c r="N94" s="176" t="s">
        <v>381</v>
      </c>
      <c r="O94" s="152"/>
      <c r="R94" s="154"/>
    </row>
    <row r="95" spans="1:18" ht="18" customHeight="1" outlineLevel="1">
      <c r="A95" s="152"/>
      <c r="B95" s="177" t="s">
        <v>382</v>
      </c>
      <c r="C95" s="178" t="str">
        <f>IF(+C88&gt;"",C88&amp;" - "&amp;G88,"")</f>
        <v>Englund Carina - Eriksson Pihla</v>
      </c>
      <c r="D95" s="179"/>
      <c r="E95" s="180"/>
      <c r="F95" s="95">
        <v>-6</v>
      </c>
      <c r="G95" s="95">
        <v>11</v>
      </c>
      <c r="H95" s="95">
        <v>-7</v>
      </c>
      <c r="I95" s="95">
        <v>-8</v>
      </c>
      <c r="J95" s="95"/>
      <c r="K95" s="181">
        <f>IF(ISBLANK(F95),"",COUNTIF(F95:J95,"&gt;=0"))</f>
        <v>1</v>
      </c>
      <c r="L95" s="182">
        <f>IF(ISBLANK(F95),"",(IF(LEFT(F95,1)="-",1,0)+IF(LEFT(G95,1)="-",1,0)+IF(LEFT(H95,1)="-",1,0)+IF(LEFT(I95,1)="-",1,0)+IF(LEFT(J95,1)="-",1,0)))</f>
        <v>3</v>
      </c>
      <c r="M95" s="183">
        <f aca="true" t="shared" si="3" ref="M95:N99">IF(K95=3,1,"")</f>
      </c>
      <c r="N95" s="184">
        <f t="shared" si="3"/>
        <v>1</v>
      </c>
      <c r="O95" s="152"/>
      <c r="Q95" s="154"/>
      <c r="R95" s="154"/>
    </row>
    <row r="96" spans="1:18" ht="18" customHeight="1" outlineLevel="1">
      <c r="A96" s="152"/>
      <c r="B96" s="177" t="s">
        <v>383</v>
      </c>
      <c r="C96" s="179" t="str">
        <f>IF(C89&gt;"",C89&amp;" - "&amp;G89,"")</f>
        <v>Eriksson Sofie - Lundström Annika</v>
      </c>
      <c r="D96" s="178"/>
      <c r="E96" s="180"/>
      <c r="F96" s="94">
        <v>-8</v>
      </c>
      <c r="G96" s="95">
        <v>-5</v>
      </c>
      <c r="H96" s="95">
        <v>9</v>
      </c>
      <c r="I96" s="95">
        <v>-5</v>
      </c>
      <c r="J96" s="95"/>
      <c r="K96" s="181">
        <f>IF(ISBLANK(F96),"",COUNTIF(F96:J96,"&gt;=0"))</f>
        <v>1</v>
      </c>
      <c r="L96" s="182">
        <f>IF(ISBLANK(F96),"",(IF(LEFT(F96,1)="-",1,0)+IF(LEFT(G96,1)="-",1,0)+IF(LEFT(H96,1)="-",1,0)+IF(LEFT(I96,1)="-",1,0)+IF(LEFT(J96,1)="-",1,0)))</f>
        <v>3</v>
      </c>
      <c r="M96" s="183">
        <f t="shared" si="3"/>
      </c>
      <c r="N96" s="184">
        <f t="shared" si="3"/>
        <v>1</v>
      </c>
      <c r="O96" s="152"/>
      <c r="Q96" s="154"/>
      <c r="R96" s="154"/>
    </row>
    <row r="97" spans="1:18" ht="18" customHeight="1" outlineLevel="1">
      <c r="A97" s="152"/>
      <c r="B97" s="185" t="s">
        <v>421</v>
      </c>
      <c r="C97" s="186" t="str">
        <f>IF(C91&gt;"",C91&amp;" / "&amp;C92,"")</f>
        <v>Englund Carina / Eriksson Sofie</v>
      </c>
      <c r="D97" s="187" t="str">
        <f>IF(G91&gt;"",G91&amp;" / "&amp;G92,"")</f>
        <v>Eriksson Pihla / Lundström Annika</v>
      </c>
      <c r="E97" s="188"/>
      <c r="F97" s="189">
        <v>-4</v>
      </c>
      <c r="G97" s="190">
        <v>-9</v>
      </c>
      <c r="H97" s="191">
        <v>-2</v>
      </c>
      <c r="I97" s="191"/>
      <c r="J97" s="191"/>
      <c r="K97" s="181">
        <f>IF(ISBLANK(F97),"",COUNTIF(F97:J97,"&gt;=0"))</f>
        <v>0</v>
      </c>
      <c r="L97" s="182">
        <f>IF(ISBLANK(F97),"",(IF(LEFT(F97,1)="-",1,0)+IF(LEFT(G97,1)="-",1,0)+IF(LEFT(H97,1)="-",1,0)+IF(LEFT(I97,1)="-",1,0)+IF(LEFT(J97,1)="-",1,0)))</f>
        <v>3</v>
      </c>
      <c r="M97" s="183">
        <f t="shared" si="3"/>
      </c>
      <c r="N97" s="184">
        <f t="shared" si="3"/>
        <v>1</v>
      </c>
      <c r="O97" s="152"/>
      <c r="Q97" s="154"/>
      <c r="R97" s="154"/>
    </row>
    <row r="98" spans="1:18" ht="18" customHeight="1" outlineLevel="1">
      <c r="A98" s="152"/>
      <c r="B98" s="177" t="s">
        <v>390</v>
      </c>
      <c r="C98" s="179" t="str">
        <f>IF(+C88&gt;"",C88&amp;" - "&amp;G89,"")</f>
        <v>Englund Carina - Lundström Annika</v>
      </c>
      <c r="D98" s="178"/>
      <c r="E98" s="180"/>
      <c r="F98" s="121"/>
      <c r="G98" s="95"/>
      <c r="H98" s="95"/>
      <c r="I98" s="95"/>
      <c r="J98" s="128"/>
      <c r="K98" s="181">
        <f>IF(ISBLANK(F98),"",COUNTIF(F98:J98,"&gt;=0"))</f>
      </c>
      <c r="L98" s="182">
        <f>IF(ISBLANK(F98),"",(IF(LEFT(F98,1)="-",1,0)+IF(LEFT(G98,1)="-",1,0)+IF(LEFT(H98,1)="-",1,0)+IF(LEFT(I98,1)="-",1,0)+IF(LEFT(J98,1)="-",1,0)))</f>
      </c>
      <c r="M98" s="183">
        <f t="shared" si="3"/>
      </c>
      <c r="N98" s="184">
        <f t="shared" si="3"/>
      </c>
      <c r="O98" s="152"/>
      <c r="Q98" s="154"/>
      <c r="R98" s="154"/>
    </row>
    <row r="99" spans="1:18" ht="18" customHeight="1" outlineLevel="1" thickBot="1">
      <c r="A99" s="152"/>
      <c r="B99" s="177" t="s">
        <v>385</v>
      </c>
      <c r="C99" s="179" t="str">
        <f>IF(+C89&gt;"",C89&amp;" - "&amp;G88,"")</f>
        <v>Eriksson Sofie - Eriksson Pihla</v>
      </c>
      <c r="D99" s="178"/>
      <c r="E99" s="180"/>
      <c r="F99" s="128"/>
      <c r="G99" s="95"/>
      <c r="H99" s="128"/>
      <c r="I99" s="95"/>
      <c r="J99" s="95"/>
      <c r="K99" s="181">
        <f>IF(ISBLANK(F99),"",COUNTIF(F99:J99,"&gt;=0"))</f>
      </c>
      <c r="L99" s="192">
        <f>IF(ISBLANK(F99),"",(IF(LEFT(F99,1)="-",1,0)+IF(LEFT(G99,1)="-",1,0)+IF(LEFT(H99,1)="-",1,0)+IF(LEFT(I99,1)="-",1,0)+IF(LEFT(J99,1)="-",1,0)))</f>
      </c>
      <c r="M99" s="183">
        <f t="shared" si="3"/>
      </c>
      <c r="N99" s="184">
        <f t="shared" si="3"/>
      </c>
      <c r="O99" s="152"/>
      <c r="Q99" s="154"/>
      <c r="R99" s="154"/>
    </row>
    <row r="100" spans="1:18" ht="16.5" outlineLevel="1" thickBot="1">
      <c r="A100" s="149"/>
      <c r="B100" s="57"/>
      <c r="C100" s="57"/>
      <c r="D100" s="57"/>
      <c r="E100" s="57"/>
      <c r="F100" s="57"/>
      <c r="G100" s="57"/>
      <c r="H100" s="57"/>
      <c r="I100" s="193" t="s">
        <v>391</v>
      </c>
      <c r="J100" s="194"/>
      <c r="K100" s="195">
        <f>IF(ISBLANK(D95),"",SUM(K95:K99))</f>
      </c>
      <c r="L100" s="196">
        <f>IF(ISBLANK(E95),"",SUM(L95:L99))</f>
      </c>
      <c r="M100" s="197">
        <f>IF(ISBLANK(F95),"",SUM(M95:M99))</f>
        <v>0</v>
      </c>
      <c r="N100" s="198">
        <f>IF(ISBLANK(F95),"",SUM(N95:N99))</f>
        <v>3</v>
      </c>
      <c r="O100" s="152"/>
      <c r="Q100" s="154"/>
      <c r="R100" s="154"/>
    </row>
    <row r="101" spans="1:18" ht="15" outlineLevel="1">
      <c r="A101" s="149"/>
      <c r="B101" s="81" t="s">
        <v>392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158"/>
      <c r="Q101" s="154"/>
      <c r="R101" s="154"/>
    </row>
    <row r="102" spans="1:18" ht="15" outlineLevel="1">
      <c r="A102" s="149"/>
      <c r="B102" s="137" t="s">
        <v>393</v>
      </c>
      <c r="C102" s="137"/>
      <c r="D102" s="137" t="s">
        <v>394</v>
      </c>
      <c r="E102" s="56"/>
      <c r="F102" s="137"/>
      <c r="G102" s="137" t="s">
        <v>31</v>
      </c>
      <c r="H102" s="56"/>
      <c r="I102" s="137"/>
      <c r="J102" s="138" t="s">
        <v>395</v>
      </c>
      <c r="K102" s="58"/>
      <c r="L102" s="57"/>
      <c r="M102" s="57"/>
      <c r="N102" s="57"/>
      <c r="O102" s="158"/>
      <c r="Q102" s="154"/>
      <c r="R102" s="154"/>
    </row>
    <row r="103" spans="1:18" ht="18.75" customHeight="1" outlineLevel="1" thickBot="1">
      <c r="A103" s="149"/>
      <c r="B103" s="57"/>
      <c r="C103" s="57"/>
      <c r="D103" s="57"/>
      <c r="E103" s="57"/>
      <c r="F103" s="57"/>
      <c r="G103" s="57"/>
      <c r="H103" s="57"/>
      <c r="I103" s="57"/>
      <c r="J103" s="271" t="str">
        <f>IF(M100=3,C87,IF(N100=3,G87,""))</f>
        <v>MBF</v>
      </c>
      <c r="K103" s="271"/>
      <c r="L103" s="271"/>
      <c r="M103" s="271"/>
      <c r="N103" s="283"/>
      <c r="O103" s="152"/>
      <c r="Q103" s="154"/>
      <c r="R103" s="154"/>
    </row>
    <row r="104" spans="1:18" ht="18" outlineLevel="1">
      <c r="A104" s="199"/>
      <c r="B104" s="200"/>
      <c r="C104" s="200"/>
      <c r="D104" s="200"/>
      <c r="E104" s="200"/>
      <c r="F104" s="200"/>
      <c r="G104" s="200"/>
      <c r="H104" s="200"/>
      <c r="I104" s="200"/>
      <c r="J104" s="201"/>
      <c r="K104" s="201"/>
      <c r="L104" s="201"/>
      <c r="M104" s="201"/>
      <c r="N104" s="201"/>
      <c r="O104" s="202"/>
      <c r="Q104" s="154"/>
      <c r="R104" s="154"/>
    </row>
    <row r="105" s="47" customFormat="1" ht="11.25"/>
  </sheetData>
  <sheetProtection/>
  <mergeCells count="68">
    <mergeCell ref="C92:D92"/>
    <mergeCell ref="G92:N92"/>
    <mergeCell ref="K94:L94"/>
    <mergeCell ref="J103:N103"/>
    <mergeCell ref="C88:D88"/>
    <mergeCell ref="G88:N88"/>
    <mergeCell ref="C89:D89"/>
    <mergeCell ref="G89:N89"/>
    <mergeCell ref="C91:D91"/>
    <mergeCell ref="G91:N91"/>
    <mergeCell ref="I82:N82"/>
    <mergeCell ref="I83:N83"/>
    <mergeCell ref="I84:N84"/>
    <mergeCell ref="I85:K85"/>
    <mergeCell ref="M85:N85"/>
    <mergeCell ref="C87:D87"/>
    <mergeCell ref="G87:N87"/>
    <mergeCell ref="C65:D65"/>
    <mergeCell ref="G65:N65"/>
    <mergeCell ref="C66:D66"/>
    <mergeCell ref="G66:N66"/>
    <mergeCell ref="K68:L68"/>
    <mergeCell ref="J77:N77"/>
    <mergeCell ref="C61:D61"/>
    <mergeCell ref="G61:N61"/>
    <mergeCell ref="C62:D62"/>
    <mergeCell ref="G62:N62"/>
    <mergeCell ref="C63:D63"/>
    <mergeCell ref="G63:N63"/>
    <mergeCell ref="K42:L42"/>
    <mergeCell ref="J51:N51"/>
    <mergeCell ref="I56:N56"/>
    <mergeCell ref="I57:N57"/>
    <mergeCell ref="I58:N58"/>
    <mergeCell ref="I59:K59"/>
    <mergeCell ref="M59:N59"/>
    <mergeCell ref="C37:D37"/>
    <mergeCell ref="G37:N37"/>
    <mergeCell ref="C39:D39"/>
    <mergeCell ref="G39:N39"/>
    <mergeCell ref="C40:D40"/>
    <mergeCell ref="G40:N40"/>
    <mergeCell ref="I32:N32"/>
    <mergeCell ref="I33:K33"/>
    <mergeCell ref="M33:N33"/>
    <mergeCell ref="C35:D35"/>
    <mergeCell ref="G35:N35"/>
    <mergeCell ref="C36:D36"/>
    <mergeCell ref="G36:N36"/>
    <mergeCell ref="C14:D14"/>
    <mergeCell ref="G14:N14"/>
    <mergeCell ref="K16:L16"/>
    <mergeCell ref="J25:N25"/>
    <mergeCell ref="I30:N30"/>
    <mergeCell ref="I31:N31"/>
    <mergeCell ref="C10:D10"/>
    <mergeCell ref="G10:N10"/>
    <mergeCell ref="C11:D11"/>
    <mergeCell ref="G11:N11"/>
    <mergeCell ref="C13:D13"/>
    <mergeCell ref="G13:N13"/>
    <mergeCell ref="I4:N4"/>
    <mergeCell ref="I5:N5"/>
    <mergeCell ref="I6:N6"/>
    <mergeCell ref="I7:K7"/>
    <mergeCell ref="M7:N7"/>
    <mergeCell ref="C9:D9"/>
    <mergeCell ref="G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8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333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36"/>
      <c r="J6" s="17"/>
    </row>
    <row r="7" spans="1:10" ht="14.25" customHeight="1">
      <c r="A7" s="15" t="s">
        <v>9</v>
      </c>
      <c r="B7" s="15" t="s">
        <v>10</v>
      </c>
      <c r="C7" s="15" t="s">
        <v>11</v>
      </c>
      <c r="D7" s="15" t="s">
        <v>12</v>
      </c>
      <c r="E7" s="15" t="s">
        <v>13</v>
      </c>
      <c r="F7" s="15" t="s">
        <v>462</v>
      </c>
      <c r="G7" s="15" t="s">
        <v>463</v>
      </c>
      <c r="H7" s="15" t="s">
        <v>9</v>
      </c>
      <c r="I7" s="16"/>
      <c r="J7" s="17"/>
    </row>
    <row r="8" spans="1:10" ht="14.25" customHeight="1">
      <c r="A8" s="15" t="s">
        <v>13</v>
      </c>
      <c r="B8" s="15" t="s">
        <v>14</v>
      </c>
      <c r="C8" s="15" t="s">
        <v>15</v>
      </c>
      <c r="D8" s="15" t="s">
        <v>16</v>
      </c>
      <c r="E8" s="15" t="s">
        <v>9</v>
      </c>
      <c r="F8" s="15" t="s">
        <v>464</v>
      </c>
      <c r="G8" s="15" t="s">
        <v>465</v>
      </c>
      <c r="H8" s="15" t="s">
        <v>13</v>
      </c>
      <c r="I8" s="16"/>
      <c r="J8" s="17"/>
    </row>
    <row r="9" spans="1:10" ht="14.25" customHeight="1">
      <c r="A9" s="15" t="s">
        <v>17</v>
      </c>
      <c r="B9" s="15" t="s">
        <v>18</v>
      </c>
      <c r="C9" s="15" t="s">
        <v>19</v>
      </c>
      <c r="D9" s="15" t="s">
        <v>20</v>
      </c>
      <c r="E9" s="15" t="s">
        <v>433</v>
      </c>
      <c r="F9" s="15" t="s">
        <v>466</v>
      </c>
      <c r="G9" s="15" t="s">
        <v>467</v>
      </c>
      <c r="H9" s="15" t="s">
        <v>17</v>
      </c>
      <c r="I9" s="16"/>
      <c r="J9" s="17"/>
    </row>
    <row r="10" spans="1:10" ht="14.25" customHeight="1">
      <c r="A10" s="15" t="s">
        <v>21</v>
      </c>
      <c r="B10" s="205" t="s">
        <v>22</v>
      </c>
      <c r="C10" s="205" t="s">
        <v>23</v>
      </c>
      <c r="D10" s="205" t="s">
        <v>24</v>
      </c>
      <c r="E10" s="15"/>
      <c r="F10" s="15"/>
      <c r="G10" s="15"/>
      <c r="H10" s="15"/>
      <c r="I10" s="16"/>
      <c r="J10" s="17"/>
    </row>
    <row r="11" spans="1:10" ht="15" customHeight="1" outlineLevel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 outlineLevel="1">
      <c r="A12" s="17"/>
      <c r="B12" s="21"/>
      <c r="C12" s="15"/>
      <c r="D12" s="15" t="s">
        <v>25</v>
      </c>
      <c r="E12" s="15" t="s">
        <v>26</v>
      </c>
      <c r="F12" s="15" t="s">
        <v>27</v>
      </c>
      <c r="G12" s="15" t="s">
        <v>28</v>
      </c>
      <c r="H12" s="15" t="s">
        <v>29</v>
      </c>
      <c r="I12" s="15" t="s">
        <v>30</v>
      </c>
      <c r="J12" s="15" t="s">
        <v>31</v>
      </c>
    </row>
    <row r="13" spans="1:10" ht="14.25" customHeight="1" outlineLevel="1">
      <c r="A13" s="17"/>
      <c r="B13" s="21"/>
      <c r="C13" s="15" t="s">
        <v>32</v>
      </c>
      <c r="D13" s="15" t="s">
        <v>468</v>
      </c>
      <c r="E13" s="15" t="s">
        <v>469</v>
      </c>
      <c r="F13" s="15" t="s">
        <v>470</v>
      </c>
      <c r="G13" s="15"/>
      <c r="H13" s="15"/>
      <c r="I13" s="15" t="s">
        <v>444</v>
      </c>
      <c r="J13" s="15" t="s">
        <v>21</v>
      </c>
    </row>
    <row r="14" spans="1:10" ht="14.25" customHeight="1" outlineLevel="1">
      <c r="A14" s="17"/>
      <c r="B14" s="21"/>
      <c r="C14" s="15" t="s">
        <v>33</v>
      </c>
      <c r="D14" s="15"/>
      <c r="E14" s="15"/>
      <c r="F14" s="15"/>
      <c r="G14" s="15"/>
      <c r="H14" s="15"/>
      <c r="I14" s="15"/>
      <c r="J14" s="15" t="s">
        <v>17</v>
      </c>
    </row>
    <row r="15" spans="1:10" ht="14.25" customHeight="1" outlineLevel="1">
      <c r="A15" s="17"/>
      <c r="B15" s="21"/>
      <c r="C15" s="15" t="s">
        <v>34</v>
      </c>
      <c r="D15" s="15"/>
      <c r="E15" s="15"/>
      <c r="F15" s="15"/>
      <c r="G15" s="15"/>
      <c r="H15" s="15"/>
      <c r="I15" s="15"/>
      <c r="J15" s="15" t="s">
        <v>13</v>
      </c>
    </row>
    <row r="16" spans="1:10" ht="14.25" customHeight="1" outlineLevel="1">
      <c r="A16" s="17"/>
      <c r="B16" s="21"/>
      <c r="C16" s="15" t="s">
        <v>35</v>
      </c>
      <c r="D16" s="15" t="s">
        <v>471</v>
      </c>
      <c r="E16" s="15" t="s">
        <v>472</v>
      </c>
      <c r="F16" s="15" t="s">
        <v>473</v>
      </c>
      <c r="G16" s="15" t="s">
        <v>473</v>
      </c>
      <c r="H16" s="15" t="s">
        <v>474</v>
      </c>
      <c r="I16" s="15" t="s">
        <v>475</v>
      </c>
      <c r="J16" s="15" t="s">
        <v>21</v>
      </c>
    </row>
    <row r="17" spans="1:10" ht="14.25" customHeight="1" outlineLevel="1">
      <c r="A17" s="17"/>
      <c r="B17" s="21"/>
      <c r="C17" s="15" t="s">
        <v>36</v>
      </c>
      <c r="D17" s="15" t="s">
        <v>476</v>
      </c>
      <c r="E17" s="15" t="s">
        <v>469</v>
      </c>
      <c r="F17" s="15" t="s">
        <v>473</v>
      </c>
      <c r="G17" s="15"/>
      <c r="H17" s="15"/>
      <c r="I17" s="15" t="s">
        <v>444</v>
      </c>
      <c r="J17" s="15" t="s">
        <v>17</v>
      </c>
    </row>
    <row r="18" spans="1:10" ht="14.25" customHeight="1" outlineLevel="1">
      <c r="A18" s="17"/>
      <c r="B18" s="21"/>
      <c r="C18" s="15" t="s">
        <v>37</v>
      </c>
      <c r="D18" s="15"/>
      <c r="E18" s="15"/>
      <c r="F18" s="15"/>
      <c r="G18" s="15"/>
      <c r="H18" s="15"/>
      <c r="I18" s="15"/>
      <c r="J18" s="15" t="s">
        <v>9</v>
      </c>
    </row>
    <row r="20" spans="1:10" ht="14.25" customHeight="1">
      <c r="A20" s="15"/>
      <c r="B20" s="15" t="s">
        <v>2</v>
      </c>
      <c r="C20" s="15" t="s">
        <v>38</v>
      </c>
      <c r="D20" s="15" t="s">
        <v>4</v>
      </c>
      <c r="E20" s="15" t="s">
        <v>5</v>
      </c>
      <c r="F20" s="15" t="s">
        <v>6</v>
      </c>
      <c r="G20" s="15" t="s">
        <v>7</v>
      </c>
      <c r="H20" s="15" t="s">
        <v>8</v>
      </c>
      <c r="I20" s="36"/>
      <c r="J20" s="17"/>
    </row>
    <row r="21" spans="1:10" ht="14.25" customHeight="1">
      <c r="A21" s="15" t="s">
        <v>9</v>
      </c>
      <c r="B21" s="15" t="s">
        <v>39</v>
      </c>
      <c r="C21" s="15" t="s">
        <v>40</v>
      </c>
      <c r="D21" s="15" t="s">
        <v>41</v>
      </c>
      <c r="E21" s="15" t="s">
        <v>17</v>
      </c>
      <c r="F21" s="15" t="s">
        <v>477</v>
      </c>
      <c r="G21" s="15" t="s">
        <v>478</v>
      </c>
      <c r="H21" s="15" t="s">
        <v>9</v>
      </c>
      <c r="I21" s="16"/>
      <c r="J21" s="17"/>
    </row>
    <row r="22" spans="1:10" ht="14.25" customHeight="1">
      <c r="A22" s="15" t="s">
        <v>13</v>
      </c>
      <c r="B22" s="15" t="s">
        <v>42</v>
      </c>
      <c r="C22" s="15" t="s">
        <v>43</v>
      </c>
      <c r="D22" s="15" t="s">
        <v>44</v>
      </c>
      <c r="E22" s="15" t="s">
        <v>13</v>
      </c>
      <c r="F22" s="15" t="s">
        <v>479</v>
      </c>
      <c r="G22" s="15" t="s">
        <v>480</v>
      </c>
      <c r="H22" s="15" t="s">
        <v>13</v>
      </c>
      <c r="I22" s="16"/>
      <c r="J22" s="17"/>
    </row>
    <row r="23" spans="1:10" ht="14.25" customHeight="1">
      <c r="A23" s="15" t="s">
        <v>17</v>
      </c>
      <c r="B23" s="15" t="s">
        <v>45</v>
      </c>
      <c r="C23" s="15" t="s">
        <v>46</v>
      </c>
      <c r="D23" s="15" t="s">
        <v>24</v>
      </c>
      <c r="E23" s="15" t="s">
        <v>433</v>
      </c>
      <c r="F23" s="15" t="s">
        <v>481</v>
      </c>
      <c r="G23" s="15" t="s">
        <v>482</v>
      </c>
      <c r="H23" s="15" t="s">
        <v>21</v>
      </c>
      <c r="I23" s="16"/>
      <c r="J23" s="17"/>
    </row>
    <row r="24" spans="1:10" ht="14.25" customHeight="1">
      <c r="A24" s="15" t="s">
        <v>21</v>
      </c>
      <c r="B24" s="15" t="s">
        <v>47</v>
      </c>
      <c r="C24" s="15" t="s">
        <v>48</v>
      </c>
      <c r="D24" s="15" t="s">
        <v>12</v>
      </c>
      <c r="E24" s="15" t="s">
        <v>9</v>
      </c>
      <c r="F24" s="15" t="s">
        <v>483</v>
      </c>
      <c r="G24" s="15" t="s">
        <v>484</v>
      </c>
      <c r="H24" s="15" t="s">
        <v>17</v>
      </c>
      <c r="I24" s="16"/>
      <c r="J24" s="17"/>
    </row>
    <row r="25" spans="1:10" ht="15" customHeight="1" outlineLevel="1">
      <c r="A25" s="18"/>
      <c r="B25" s="18"/>
      <c r="C25" s="19"/>
      <c r="D25" s="19"/>
      <c r="E25" s="19"/>
      <c r="F25" s="19"/>
      <c r="G25" s="19"/>
      <c r="H25" s="19"/>
      <c r="I25" s="20"/>
      <c r="J25" s="20"/>
    </row>
    <row r="26" spans="1:10" ht="14.25" customHeight="1" outlineLevel="1">
      <c r="A26" s="17"/>
      <c r="B26" s="21"/>
      <c r="C26" s="15"/>
      <c r="D26" s="15" t="s">
        <v>25</v>
      </c>
      <c r="E26" s="15" t="s">
        <v>26</v>
      </c>
      <c r="F26" s="15" t="s">
        <v>27</v>
      </c>
      <c r="G26" s="15" t="s">
        <v>28</v>
      </c>
      <c r="H26" s="15" t="s">
        <v>29</v>
      </c>
      <c r="I26" s="15" t="s">
        <v>30</v>
      </c>
      <c r="J26" s="15" t="s">
        <v>31</v>
      </c>
    </row>
    <row r="27" spans="1:10" ht="14.25" customHeight="1" outlineLevel="1">
      <c r="A27" s="17"/>
      <c r="B27" s="21"/>
      <c r="C27" s="15" t="s">
        <v>32</v>
      </c>
      <c r="D27" s="15" t="s">
        <v>485</v>
      </c>
      <c r="E27" s="15" t="s">
        <v>486</v>
      </c>
      <c r="F27" s="15" t="s">
        <v>486</v>
      </c>
      <c r="G27" s="15"/>
      <c r="H27" s="15"/>
      <c r="I27" s="15" t="s">
        <v>444</v>
      </c>
      <c r="J27" s="15" t="s">
        <v>21</v>
      </c>
    </row>
    <row r="28" spans="1:10" ht="14.25" customHeight="1" outlineLevel="1">
      <c r="A28" s="17"/>
      <c r="B28" s="21"/>
      <c r="C28" s="15" t="s">
        <v>33</v>
      </c>
      <c r="D28" s="15" t="s">
        <v>487</v>
      </c>
      <c r="E28" s="15" t="s">
        <v>470</v>
      </c>
      <c r="F28" s="15" t="s">
        <v>488</v>
      </c>
      <c r="G28" s="15" t="s">
        <v>474</v>
      </c>
      <c r="H28" s="15"/>
      <c r="I28" s="15" t="s">
        <v>428</v>
      </c>
      <c r="J28" s="15" t="s">
        <v>17</v>
      </c>
    </row>
    <row r="29" spans="1:10" ht="14.25" customHeight="1" outlineLevel="1">
      <c r="A29" s="17"/>
      <c r="B29" s="21"/>
      <c r="C29" s="15" t="s">
        <v>34</v>
      </c>
      <c r="D29" s="15" t="s">
        <v>486</v>
      </c>
      <c r="E29" s="15" t="s">
        <v>469</v>
      </c>
      <c r="F29" s="15" t="s">
        <v>486</v>
      </c>
      <c r="G29" s="15"/>
      <c r="H29" s="15"/>
      <c r="I29" s="15" t="s">
        <v>444</v>
      </c>
      <c r="J29" s="15" t="s">
        <v>13</v>
      </c>
    </row>
    <row r="30" spans="1:10" ht="14.25" customHeight="1" outlineLevel="1">
      <c r="A30" s="17"/>
      <c r="B30" s="21"/>
      <c r="C30" s="15" t="s">
        <v>35</v>
      </c>
      <c r="D30" s="15" t="s">
        <v>489</v>
      </c>
      <c r="E30" s="15" t="s">
        <v>468</v>
      </c>
      <c r="F30" s="15" t="s">
        <v>474</v>
      </c>
      <c r="G30" s="15" t="s">
        <v>490</v>
      </c>
      <c r="H30" s="15"/>
      <c r="I30" s="15" t="s">
        <v>428</v>
      </c>
      <c r="J30" s="15" t="s">
        <v>21</v>
      </c>
    </row>
    <row r="31" spans="1:10" ht="14.25" customHeight="1" outlineLevel="1">
      <c r="A31" s="17"/>
      <c r="B31" s="21"/>
      <c r="C31" s="15" t="s">
        <v>36</v>
      </c>
      <c r="D31" s="15" t="s">
        <v>474</v>
      </c>
      <c r="E31" s="15" t="s">
        <v>474</v>
      </c>
      <c r="F31" s="15" t="s">
        <v>470</v>
      </c>
      <c r="G31" s="15"/>
      <c r="H31" s="15"/>
      <c r="I31" s="15" t="s">
        <v>444</v>
      </c>
      <c r="J31" s="15" t="s">
        <v>17</v>
      </c>
    </row>
    <row r="32" spans="1:10" ht="14.25" customHeight="1" outlineLevel="1">
      <c r="A32" s="17"/>
      <c r="B32" s="21"/>
      <c r="C32" s="15" t="s">
        <v>37</v>
      </c>
      <c r="D32" s="15" t="s">
        <v>491</v>
      </c>
      <c r="E32" s="15" t="s">
        <v>487</v>
      </c>
      <c r="F32" s="15" t="s">
        <v>492</v>
      </c>
      <c r="G32" s="15"/>
      <c r="H32" s="15"/>
      <c r="I32" s="15" t="s">
        <v>493</v>
      </c>
      <c r="J32" s="15" t="s">
        <v>9</v>
      </c>
    </row>
    <row r="34" spans="1:10" ht="14.25" customHeight="1">
      <c r="A34" s="15"/>
      <c r="B34" s="15" t="s">
        <v>2</v>
      </c>
      <c r="C34" s="15" t="s">
        <v>49</v>
      </c>
      <c r="D34" s="15" t="s">
        <v>4</v>
      </c>
      <c r="E34" s="15" t="s">
        <v>5</v>
      </c>
      <c r="F34" s="15" t="s">
        <v>6</v>
      </c>
      <c r="G34" s="15" t="s">
        <v>7</v>
      </c>
      <c r="H34" s="15" t="s">
        <v>8</v>
      </c>
      <c r="I34" s="36"/>
      <c r="J34" s="17"/>
    </row>
    <row r="35" spans="1:10" ht="14.25" customHeight="1">
      <c r="A35" s="15" t="s">
        <v>9</v>
      </c>
      <c r="B35" s="15" t="s">
        <v>50</v>
      </c>
      <c r="C35" s="15" t="s">
        <v>51</v>
      </c>
      <c r="D35" s="15" t="s">
        <v>52</v>
      </c>
      <c r="E35" s="15" t="s">
        <v>13</v>
      </c>
      <c r="F35" s="15" t="s">
        <v>462</v>
      </c>
      <c r="G35" s="15" t="s">
        <v>494</v>
      </c>
      <c r="H35" s="15" t="s">
        <v>9</v>
      </c>
      <c r="I35" s="16"/>
      <c r="J35" s="17"/>
    </row>
    <row r="36" spans="1:10" ht="14.25" customHeight="1">
      <c r="A36" s="15" t="s">
        <v>13</v>
      </c>
      <c r="B36" s="205" t="s">
        <v>53</v>
      </c>
      <c r="C36" s="205" t="s">
        <v>54</v>
      </c>
      <c r="D36" s="205" t="s">
        <v>16</v>
      </c>
      <c r="E36" s="15"/>
      <c r="F36" s="15"/>
      <c r="G36" s="15"/>
      <c r="H36" s="15"/>
      <c r="I36" s="16"/>
      <c r="J36" s="17"/>
    </row>
    <row r="37" spans="1:10" ht="14.25" customHeight="1">
      <c r="A37" s="15" t="s">
        <v>17</v>
      </c>
      <c r="B37" s="15" t="s">
        <v>55</v>
      </c>
      <c r="C37" s="15" t="s">
        <v>56</v>
      </c>
      <c r="D37" s="15" t="s">
        <v>24</v>
      </c>
      <c r="E37" s="15" t="s">
        <v>9</v>
      </c>
      <c r="F37" s="15" t="s">
        <v>37</v>
      </c>
      <c r="G37" s="15" t="s">
        <v>495</v>
      </c>
      <c r="H37" s="15" t="s">
        <v>13</v>
      </c>
      <c r="I37" s="16"/>
      <c r="J37" s="17"/>
    </row>
    <row r="38" spans="1:10" ht="14.25" customHeight="1">
      <c r="A38" s="15" t="s">
        <v>21</v>
      </c>
      <c r="B38" s="15" t="s">
        <v>47</v>
      </c>
      <c r="C38" s="15" t="s">
        <v>57</v>
      </c>
      <c r="D38" s="15" t="s">
        <v>58</v>
      </c>
      <c r="E38" s="15" t="s">
        <v>433</v>
      </c>
      <c r="F38" s="15" t="s">
        <v>496</v>
      </c>
      <c r="G38" s="15" t="s">
        <v>497</v>
      </c>
      <c r="H38" s="15" t="s">
        <v>17</v>
      </c>
      <c r="I38" s="16"/>
      <c r="J38" s="17"/>
    </row>
    <row r="39" spans="1:10" ht="15" customHeight="1" outlineLevel="1">
      <c r="A39" s="18"/>
      <c r="B39" s="18"/>
      <c r="C39" s="19"/>
      <c r="D39" s="19"/>
      <c r="E39" s="19"/>
      <c r="F39" s="19"/>
      <c r="G39" s="19"/>
      <c r="H39" s="19"/>
      <c r="I39" s="20"/>
      <c r="J39" s="20"/>
    </row>
    <row r="40" spans="1:10" ht="14.25" customHeight="1" outlineLevel="1">
      <c r="A40" s="17"/>
      <c r="B40" s="21"/>
      <c r="C40" s="15"/>
      <c r="D40" s="15" t="s">
        <v>25</v>
      </c>
      <c r="E40" s="15" t="s">
        <v>26</v>
      </c>
      <c r="F40" s="15" t="s">
        <v>27</v>
      </c>
      <c r="G40" s="15" t="s">
        <v>28</v>
      </c>
      <c r="H40" s="15" t="s">
        <v>29</v>
      </c>
      <c r="I40" s="15" t="s">
        <v>30</v>
      </c>
      <c r="J40" s="15" t="s">
        <v>31</v>
      </c>
    </row>
    <row r="41" spans="1:10" ht="14.25" customHeight="1" outlineLevel="1">
      <c r="A41" s="17"/>
      <c r="B41" s="21"/>
      <c r="C41" s="15" t="s">
        <v>32</v>
      </c>
      <c r="D41" s="15" t="s">
        <v>488</v>
      </c>
      <c r="E41" s="15" t="s">
        <v>490</v>
      </c>
      <c r="F41" s="15" t="s">
        <v>488</v>
      </c>
      <c r="G41" s="15"/>
      <c r="H41" s="15"/>
      <c r="I41" s="15" t="s">
        <v>444</v>
      </c>
      <c r="J41" s="15" t="s">
        <v>21</v>
      </c>
    </row>
    <row r="42" spans="1:10" ht="14.25" customHeight="1" outlineLevel="1">
      <c r="A42" s="17"/>
      <c r="B42" s="21"/>
      <c r="C42" s="15" t="s">
        <v>33</v>
      </c>
      <c r="D42" s="15"/>
      <c r="E42" s="15"/>
      <c r="F42" s="15"/>
      <c r="G42" s="15"/>
      <c r="H42" s="15"/>
      <c r="I42" s="15"/>
      <c r="J42" s="15" t="s">
        <v>17</v>
      </c>
    </row>
    <row r="43" spans="1:10" ht="14.25" customHeight="1" outlineLevel="1">
      <c r="A43" s="17"/>
      <c r="B43" s="21"/>
      <c r="C43" s="15" t="s">
        <v>34</v>
      </c>
      <c r="D43" s="15" t="s">
        <v>476</v>
      </c>
      <c r="E43" s="15" t="s">
        <v>488</v>
      </c>
      <c r="F43" s="15" t="s">
        <v>498</v>
      </c>
      <c r="G43" s="15"/>
      <c r="H43" s="15"/>
      <c r="I43" s="15" t="s">
        <v>444</v>
      </c>
      <c r="J43" s="15" t="s">
        <v>13</v>
      </c>
    </row>
    <row r="44" spans="1:10" ht="14.25" customHeight="1" outlineLevel="1">
      <c r="A44" s="17"/>
      <c r="B44" s="21"/>
      <c r="C44" s="15" t="s">
        <v>35</v>
      </c>
      <c r="D44" s="15"/>
      <c r="E44" s="15"/>
      <c r="F44" s="15"/>
      <c r="G44" s="15"/>
      <c r="H44" s="15"/>
      <c r="I44" s="15"/>
      <c r="J44" s="15" t="s">
        <v>21</v>
      </c>
    </row>
    <row r="45" spans="1:10" ht="14.25" customHeight="1" outlineLevel="1">
      <c r="A45" s="17"/>
      <c r="B45" s="21"/>
      <c r="C45" s="15" t="s">
        <v>36</v>
      </c>
      <c r="D45" s="15"/>
      <c r="E45" s="15"/>
      <c r="F45" s="15"/>
      <c r="G45" s="15"/>
      <c r="H45" s="15"/>
      <c r="I45" s="15"/>
      <c r="J45" s="15" t="s">
        <v>17</v>
      </c>
    </row>
    <row r="46" spans="1:10" ht="14.25" customHeight="1" outlineLevel="1">
      <c r="A46" s="17"/>
      <c r="B46" s="21"/>
      <c r="C46" s="15" t="s">
        <v>37</v>
      </c>
      <c r="D46" s="15" t="s">
        <v>476</v>
      </c>
      <c r="E46" s="15" t="s">
        <v>487</v>
      </c>
      <c r="F46" s="15" t="s">
        <v>485</v>
      </c>
      <c r="G46" s="15" t="s">
        <v>468</v>
      </c>
      <c r="H46" s="15"/>
      <c r="I46" s="15" t="s">
        <v>428</v>
      </c>
      <c r="J46" s="15" t="s">
        <v>9</v>
      </c>
    </row>
    <row r="48" spans="1:10" ht="14.25" customHeight="1">
      <c r="A48" s="15"/>
      <c r="B48" s="15" t="s">
        <v>2</v>
      </c>
      <c r="C48" s="15" t="s">
        <v>59</v>
      </c>
      <c r="D48" s="15" t="s">
        <v>4</v>
      </c>
      <c r="E48" s="15" t="s">
        <v>5</v>
      </c>
      <c r="F48" s="15" t="s">
        <v>6</v>
      </c>
      <c r="G48" s="15" t="s">
        <v>7</v>
      </c>
      <c r="H48" s="15" t="s">
        <v>8</v>
      </c>
      <c r="I48" s="36"/>
      <c r="J48" s="17"/>
    </row>
    <row r="49" spans="1:10" ht="14.25" customHeight="1">
      <c r="A49" s="15" t="s">
        <v>9</v>
      </c>
      <c r="B49" s="15" t="s">
        <v>60</v>
      </c>
      <c r="C49" s="15" t="s">
        <v>61</v>
      </c>
      <c r="D49" s="15" t="s">
        <v>62</v>
      </c>
      <c r="E49" s="15" t="s">
        <v>17</v>
      </c>
      <c r="F49" s="15" t="s">
        <v>477</v>
      </c>
      <c r="G49" s="15" t="s">
        <v>499</v>
      </c>
      <c r="H49" s="15" t="s">
        <v>9</v>
      </c>
      <c r="I49" s="16"/>
      <c r="J49" s="17"/>
    </row>
    <row r="50" spans="1:10" ht="14.25" customHeight="1">
      <c r="A50" s="15" t="s">
        <v>13</v>
      </c>
      <c r="B50" s="15" t="s">
        <v>63</v>
      </c>
      <c r="C50" s="15" t="s">
        <v>64</v>
      </c>
      <c r="D50" s="15" t="s">
        <v>65</v>
      </c>
      <c r="E50" s="15" t="s">
        <v>13</v>
      </c>
      <c r="F50" s="15" t="s">
        <v>500</v>
      </c>
      <c r="G50" s="15" t="s">
        <v>501</v>
      </c>
      <c r="H50" s="15" t="s">
        <v>13</v>
      </c>
      <c r="I50" s="16"/>
      <c r="J50" s="17"/>
    </row>
    <row r="51" spans="1:10" ht="14.25" customHeight="1">
      <c r="A51" s="15" t="s">
        <v>17</v>
      </c>
      <c r="B51" s="15" t="s">
        <v>313</v>
      </c>
      <c r="C51" s="15" t="s">
        <v>314</v>
      </c>
      <c r="D51" s="15" t="s">
        <v>24</v>
      </c>
      <c r="E51" s="15" t="s">
        <v>9</v>
      </c>
      <c r="F51" s="15" t="s">
        <v>502</v>
      </c>
      <c r="G51" s="15" t="s">
        <v>503</v>
      </c>
      <c r="H51" s="15" t="s">
        <v>17</v>
      </c>
      <c r="I51" s="16"/>
      <c r="J51" s="17"/>
    </row>
    <row r="52" spans="1:10" ht="14.25" customHeight="1">
      <c r="A52" s="15" t="s">
        <v>21</v>
      </c>
      <c r="B52" s="15" t="s">
        <v>47</v>
      </c>
      <c r="C52" s="15" t="s">
        <v>66</v>
      </c>
      <c r="D52" s="15" t="s">
        <v>58</v>
      </c>
      <c r="E52" s="15" t="s">
        <v>433</v>
      </c>
      <c r="F52" s="15" t="s">
        <v>504</v>
      </c>
      <c r="G52" s="15" t="s">
        <v>505</v>
      </c>
      <c r="H52" s="15" t="s">
        <v>21</v>
      </c>
      <c r="I52" s="16"/>
      <c r="J52" s="17"/>
    </row>
    <row r="53" spans="1:10" ht="15" customHeight="1" outlineLevel="1">
      <c r="A53" s="18"/>
      <c r="B53" s="18"/>
      <c r="C53" s="19"/>
      <c r="D53" s="19"/>
      <c r="E53" s="19"/>
      <c r="F53" s="19"/>
      <c r="G53" s="19"/>
      <c r="H53" s="19"/>
      <c r="I53" s="20"/>
      <c r="J53" s="20"/>
    </row>
    <row r="54" spans="1:10" ht="14.25" customHeight="1" outlineLevel="1">
      <c r="A54" s="17"/>
      <c r="B54" s="21"/>
      <c r="C54" s="15"/>
      <c r="D54" s="15" t="s">
        <v>25</v>
      </c>
      <c r="E54" s="15" t="s">
        <v>26</v>
      </c>
      <c r="F54" s="15" t="s">
        <v>27</v>
      </c>
      <c r="G54" s="15" t="s">
        <v>28</v>
      </c>
      <c r="H54" s="15" t="s">
        <v>29</v>
      </c>
      <c r="I54" s="15" t="s">
        <v>30</v>
      </c>
      <c r="J54" s="15" t="s">
        <v>31</v>
      </c>
    </row>
    <row r="55" spans="1:10" ht="14.25" customHeight="1" outlineLevel="1">
      <c r="A55" s="17"/>
      <c r="B55" s="21"/>
      <c r="C55" s="15" t="s">
        <v>32</v>
      </c>
      <c r="D55" s="15" t="s">
        <v>498</v>
      </c>
      <c r="E55" s="15" t="s">
        <v>498</v>
      </c>
      <c r="F55" s="15" t="s">
        <v>470</v>
      </c>
      <c r="G55" s="15"/>
      <c r="H55" s="15"/>
      <c r="I55" s="15" t="s">
        <v>444</v>
      </c>
      <c r="J55" s="15" t="s">
        <v>21</v>
      </c>
    </row>
    <row r="56" spans="1:10" ht="14.25" customHeight="1" outlineLevel="1">
      <c r="A56" s="17"/>
      <c r="B56" s="21"/>
      <c r="C56" s="15" t="s">
        <v>33</v>
      </c>
      <c r="D56" s="15" t="s">
        <v>506</v>
      </c>
      <c r="E56" s="15" t="s">
        <v>488</v>
      </c>
      <c r="F56" s="15" t="s">
        <v>470</v>
      </c>
      <c r="G56" s="15"/>
      <c r="H56" s="15"/>
      <c r="I56" s="15" t="s">
        <v>444</v>
      </c>
      <c r="J56" s="15" t="s">
        <v>17</v>
      </c>
    </row>
    <row r="57" spans="1:10" ht="14.25" customHeight="1" outlineLevel="1">
      <c r="A57" s="17"/>
      <c r="B57" s="21"/>
      <c r="C57" s="15" t="s">
        <v>34</v>
      </c>
      <c r="D57" s="15" t="s">
        <v>490</v>
      </c>
      <c r="E57" s="15" t="s">
        <v>488</v>
      </c>
      <c r="F57" s="15" t="s">
        <v>476</v>
      </c>
      <c r="G57" s="15"/>
      <c r="H57" s="15"/>
      <c r="I57" s="15" t="s">
        <v>444</v>
      </c>
      <c r="J57" s="15" t="s">
        <v>13</v>
      </c>
    </row>
    <row r="58" spans="1:10" ht="14.25" customHeight="1" outlineLevel="1">
      <c r="A58" s="17"/>
      <c r="B58" s="21"/>
      <c r="C58" s="15" t="s">
        <v>35</v>
      </c>
      <c r="D58" s="15" t="s">
        <v>488</v>
      </c>
      <c r="E58" s="15" t="s">
        <v>490</v>
      </c>
      <c r="F58" s="15" t="s">
        <v>488</v>
      </c>
      <c r="G58" s="15"/>
      <c r="H58" s="15"/>
      <c r="I58" s="15" t="s">
        <v>444</v>
      </c>
      <c r="J58" s="15" t="s">
        <v>21</v>
      </c>
    </row>
    <row r="59" spans="1:10" ht="14.25" customHeight="1" outlineLevel="1">
      <c r="A59" s="17"/>
      <c r="B59" s="21"/>
      <c r="C59" s="15" t="s">
        <v>36</v>
      </c>
      <c r="D59" s="15" t="s">
        <v>468</v>
      </c>
      <c r="E59" s="15" t="s">
        <v>485</v>
      </c>
      <c r="F59" s="15" t="s">
        <v>474</v>
      </c>
      <c r="G59" s="15"/>
      <c r="H59" s="15"/>
      <c r="I59" s="15" t="s">
        <v>444</v>
      </c>
      <c r="J59" s="15" t="s">
        <v>17</v>
      </c>
    </row>
    <row r="60" spans="1:10" ht="14.25" customHeight="1" outlineLevel="1">
      <c r="A60" s="17"/>
      <c r="B60" s="21"/>
      <c r="C60" s="15" t="s">
        <v>37</v>
      </c>
      <c r="D60" s="15" t="s">
        <v>490</v>
      </c>
      <c r="E60" s="15" t="s">
        <v>470</v>
      </c>
      <c r="F60" s="15" t="s">
        <v>490</v>
      </c>
      <c r="G60" s="15"/>
      <c r="H60" s="15"/>
      <c r="I60" s="15" t="s">
        <v>444</v>
      </c>
      <c r="J60" s="15" t="s">
        <v>9</v>
      </c>
    </row>
    <row r="62" spans="1:10" ht="14.25" customHeight="1">
      <c r="A62" s="15"/>
      <c r="B62" s="15" t="s">
        <v>2</v>
      </c>
      <c r="C62" s="15" t="s">
        <v>67</v>
      </c>
      <c r="D62" s="15" t="s">
        <v>4</v>
      </c>
      <c r="E62" s="15" t="s">
        <v>5</v>
      </c>
      <c r="F62" s="15" t="s">
        <v>6</v>
      </c>
      <c r="G62" s="15" t="s">
        <v>7</v>
      </c>
      <c r="H62" s="15" t="s">
        <v>8</v>
      </c>
      <c r="I62" s="36"/>
      <c r="J62" s="17"/>
    </row>
    <row r="63" spans="1:10" ht="14.25" customHeight="1">
      <c r="A63" s="15" t="s">
        <v>9</v>
      </c>
      <c r="B63" s="15" t="s">
        <v>68</v>
      </c>
      <c r="C63" s="15" t="s">
        <v>69</v>
      </c>
      <c r="D63" s="15" t="s">
        <v>41</v>
      </c>
      <c r="E63" s="15" t="s">
        <v>13</v>
      </c>
      <c r="F63" s="15" t="s">
        <v>462</v>
      </c>
      <c r="G63" s="15" t="s">
        <v>507</v>
      </c>
      <c r="H63" s="15" t="s">
        <v>9</v>
      </c>
      <c r="I63" s="16"/>
      <c r="J63" s="17"/>
    </row>
    <row r="64" spans="1:10" ht="14.25" customHeight="1">
      <c r="A64" s="15" t="s">
        <v>13</v>
      </c>
      <c r="B64" s="15" t="s">
        <v>70</v>
      </c>
      <c r="C64" s="15" t="s">
        <v>71</v>
      </c>
      <c r="D64" s="15" t="s">
        <v>12</v>
      </c>
      <c r="E64" s="15" t="s">
        <v>9</v>
      </c>
      <c r="F64" s="15" t="s">
        <v>508</v>
      </c>
      <c r="G64" s="15" t="s">
        <v>509</v>
      </c>
      <c r="H64" s="15" t="s">
        <v>13</v>
      </c>
      <c r="I64" s="16"/>
      <c r="J64" s="17"/>
    </row>
    <row r="65" spans="1:10" ht="14.25" customHeight="1">
      <c r="A65" s="15" t="s">
        <v>17</v>
      </c>
      <c r="B65" s="15" t="s">
        <v>72</v>
      </c>
      <c r="C65" s="15" t="s">
        <v>73</v>
      </c>
      <c r="D65" s="15" t="s">
        <v>20</v>
      </c>
      <c r="E65" s="15" t="s">
        <v>433</v>
      </c>
      <c r="F65" s="15" t="s">
        <v>510</v>
      </c>
      <c r="G65" s="15" t="s">
        <v>511</v>
      </c>
      <c r="H65" s="15" t="s">
        <v>17</v>
      </c>
      <c r="I65" s="16"/>
      <c r="J65" s="17"/>
    </row>
    <row r="66" spans="1:10" ht="14.25" customHeight="1">
      <c r="A66" s="15" t="s">
        <v>21</v>
      </c>
      <c r="B66" s="205" t="s">
        <v>74</v>
      </c>
      <c r="C66" s="205" t="s">
        <v>75</v>
      </c>
      <c r="D66" s="205" t="s">
        <v>24</v>
      </c>
      <c r="E66" s="15"/>
      <c r="F66" s="15"/>
      <c r="G66" s="15"/>
      <c r="H66" s="15"/>
      <c r="I66" s="16"/>
      <c r="J66" s="17"/>
    </row>
    <row r="67" spans="1:10" ht="15" customHeight="1" outlineLevel="1">
      <c r="A67" s="18"/>
      <c r="B67" s="18"/>
      <c r="C67" s="19"/>
      <c r="D67" s="19"/>
      <c r="E67" s="19"/>
      <c r="F67" s="19"/>
      <c r="G67" s="19"/>
      <c r="H67" s="19"/>
      <c r="I67" s="20"/>
      <c r="J67" s="20"/>
    </row>
    <row r="68" spans="1:10" ht="14.25" customHeight="1" outlineLevel="1">
      <c r="A68" s="17"/>
      <c r="B68" s="21"/>
      <c r="C68" s="15"/>
      <c r="D68" s="15" t="s">
        <v>25</v>
      </c>
      <c r="E68" s="15" t="s">
        <v>26</v>
      </c>
      <c r="F68" s="15" t="s">
        <v>27</v>
      </c>
      <c r="G68" s="15" t="s">
        <v>28</v>
      </c>
      <c r="H68" s="15" t="s">
        <v>29</v>
      </c>
      <c r="I68" s="15" t="s">
        <v>30</v>
      </c>
      <c r="J68" s="15" t="s">
        <v>31</v>
      </c>
    </row>
    <row r="69" spans="1:10" ht="14.25" customHeight="1" outlineLevel="1">
      <c r="A69" s="17"/>
      <c r="B69" s="21"/>
      <c r="C69" s="15" t="s">
        <v>32</v>
      </c>
      <c r="D69" s="15" t="s">
        <v>490</v>
      </c>
      <c r="E69" s="15" t="s">
        <v>470</v>
      </c>
      <c r="F69" s="15" t="s">
        <v>469</v>
      </c>
      <c r="G69" s="15"/>
      <c r="H69" s="15"/>
      <c r="I69" s="15" t="s">
        <v>444</v>
      </c>
      <c r="J69" s="15" t="s">
        <v>21</v>
      </c>
    </row>
    <row r="70" spans="1:10" ht="14.25" customHeight="1" outlineLevel="1">
      <c r="A70" s="17"/>
      <c r="B70" s="21"/>
      <c r="C70" s="15" t="s">
        <v>33</v>
      </c>
      <c r="D70" s="15"/>
      <c r="E70" s="15"/>
      <c r="F70" s="15"/>
      <c r="G70" s="15"/>
      <c r="H70" s="15"/>
      <c r="I70" s="15"/>
      <c r="J70" s="15" t="s">
        <v>17</v>
      </c>
    </row>
    <row r="71" spans="1:10" ht="14.25" customHeight="1" outlineLevel="1">
      <c r="A71" s="17"/>
      <c r="B71" s="21"/>
      <c r="C71" s="15" t="s">
        <v>34</v>
      </c>
      <c r="D71" s="15"/>
      <c r="E71" s="15"/>
      <c r="F71" s="15"/>
      <c r="G71" s="15"/>
      <c r="H71" s="15"/>
      <c r="I71" s="15"/>
      <c r="J71" s="15" t="s">
        <v>13</v>
      </c>
    </row>
    <row r="72" spans="1:10" ht="14.25" customHeight="1" outlineLevel="1">
      <c r="A72" s="17"/>
      <c r="B72" s="21"/>
      <c r="C72" s="15" t="s">
        <v>35</v>
      </c>
      <c r="D72" s="15" t="s">
        <v>490</v>
      </c>
      <c r="E72" s="15" t="s">
        <v>468</v>
      </c>
      <c r="F72" s="15" t="s">
        <v>476</v>
      </c>
      <c r="G72" s="15"/>
      <c r="H72" s="15"/>
      <c r="I72" s="15" t="s">
        <v>444</v>
      </c>
      <c r="J72" s="15" t="s">
        <v>21</v>
      </c>
    </row>
    <row r="73" spans="1:10" ht="14.25" customHeight="1" outlineLevel="1">
      <c r="A73" s="17"/>
      <c r="B73" s="21"/>
      <c r="C73" s="15" t="s">
        <v>36</v>
      </c>
      <c r="D73" s="15" t="s">
        <v>468</v>
      </c>
      <c r="E73" s="15" t="s">
        <v>470</v>
      </c>
      <c r="F73" s="15" t="s">
        <v>468</v>
      </c>
      <c r="G73" s="15"/>
      <c r="H73" s="15"/>
      <c r="I73" s="15" t="s">
        <v>444</v>
      </c>
      <c r="J73" s="15" t="s">
        <v>17</v>
      </c>
    </row>
    <row r="74" spans="1:10" ht="14.25" customHeight="1" outlineLevel="1">
      <c r="A74" s="17"/>
      <c r="B74" s="21"/>
      <c r="C74" s="15" t="s">
        <v>37</v>
      </c>
      <c r="D74" s="15"/>
      <c r="E74" s="15"/>
      <c r="F74" s="15"/>
      <c r="G74" s="15"/>
      <c r="H74" s="15"/>
      <c r="I74" s="15"/>
      <c r="J74" s="15" t="s">
        <v>9</v>
      </c>
    </row>
    <row r="76" spans="1:10" ht="14.25" customHeight="1">
      <c r="A76" s="15"/>
      <c r="B76" s="15" t="s">
        <v>2</v>
      </c>
      <c r="C76" s="15" t="s">
        <v>76</v>
      </c>
      <c r="D76" s="15" t="s">
        <v>4</v>
      </c>
      <c r="E76" s="15" t="s">
        <v>5</v>
      </c>
      <c r="F76" s="15" t="s">
        <v>6</v>
      </c>
      <c r="G76" s="15" t="s">
        <v>7</v>
      </c>
      <c r="H76" s="15" t="s">
        <v>8</v>
      </c>
      <c r="I76" s="36"/>
      <c r="J76" s="17"/>
    </row>
    <row r="77" spans="1:10" ht="14.25" customHeight="1">
      <c r="A77" s="15" t="s">
        <v>9</v>
      </c>
      <c r="B77" s="15" t="s">
        <v>77</v>
      </c>
      <c r="C77" s="15" t="s">
        <v>78</v>
      </c>
      <c r="D77" s="15" t="s">
        <v>24</v>
      </c>
      <c r="E77" s="15" t="s">
        <v>17</v>
      </c>
      <c r="F77" s="15" t="s">
        <v>477</v>
      </c>
      <c r="G77" s="15" t="s">
        <v>512</v>
      </c>
      <c r="H77" s="15" t="s">
        <v>9</v>
      </c>
      <c r="I77" s="16"/>
      <c r="J77" s="17"/>
    </row>
    <row r="78" spans="1:10" ht="14.25" customHeight="1">
      <c r="A78" s="15" t="s">
        <v>13</v>
      </c>
      <c r="B78" s="15" t="s">
        <v>79</v>
      </c>
      <c r="C78" s="15" t="s">
        <v>80</v>
      </c>
      <c r="D78" s="15" t="s">
        <v>65</v>
      </c>
      <c r="E78" s="15" t="s">
        <v>13</v>
      </c>
      <c r="F78" s="15" t="s">
        <v>500</v>
      </c>
      <c r="G78" s="15" t="s">
        <v>513</v>
      </c>
      <c r="H78" s="15" t="s">
        <v>13</v>
      </c>
      <c r="I78" s="16"/>
      <c r="J78" s="17"/>
    </row>
    <row r="79" spans="1:10" ht="14.25" customHeight="1">
      <c r="A79" s="15" t="s">
        <v>17</v>
      </c>
      <c r="B79" s="15" t="s">
        <v>81</v>
      </c>
      <c r="C79" s="15" t="s">
        <v>82</v>
      </c>
      <c r="D79" s="15" t="s">
        <v>16</v>
      </c>
      <c r="E79" s="15" t="s">
        <v>9</v>
      </c>
      <c r="F79" s="15" t="s">
        <v>502</v>
      </c>
      <c r="G79" s="15" t="s">
        <v>514</v>
      </c>
      <c r="H79" s="15" t="s">
        <v>17</v>
      </c>
      <c r="I79" s="16"/>
      <c r="J79" s="17"/>
    </row>
    <row r="80" spans="1:10" ht="14.25" customHeight="1">
      <c r="A80" s="15" t="s">
        <v>21</v>
      </c>
      <c r="B80" s="15" t="s">
        <v>47</v>
      </c>
      <c r="C80" s="15" t="s">
        <v>83</v>
      </c>
      <c r="D80" s="15" t="s">
        <v>58</v>
      </c>
      <c r="E80" s="15" t="s">
        <v>433</v>
      </c>
      <c r="F80" s="15" t="s">
        <v>504</v>
      </c>
      <c r="G80" s="15" t="s">
        <v>515</v>
      </c>
      <c r="H80" s="15" t="s">
        <v>21</v>
      </c>
      <c r="I80" s="16"/>
      <c r="J80" s="17"/>
    </row>
    <row r="81" spans="1:10" ht="15" customHeight="1" outlineLevel="1">
      <c r="A81" s="18"/>
      <c r="B81" s="18"/>
      <c r="C81" s="19"/>
      <c r="D81" s="19"/>
      <c r="E81" s="19"/>
      <c r="F81" s="19"/>
      <c r="G81" s="19"/>
      <c r="H81" s="19"/>
      <c r="I81" s="20"/>
      <c r="J81" s="20"/>
    </row>
    <row r="82" spans="1:10" ht="14.25" customHeight="1" outlineLevel="1">
      <c r="A82" s="17"/>
      <c r="B82" s="21"/>
      <c r="C82" s="15"/>
      <c r="D82" s="15" t="s">
        <v>25</v>
      </c>
      <c r="E82" s="15" t="s">
        <v>26</v>
      </c>
      <c r="F82" s="15" t="s">
        <v>27</v>
      </c>
      <c r="G82" s="15" t="s">
        <v>28</v>
      </c>
      <c r="H82" s="15" t="s">
        <v>29</v>
      </c>
      <c r="I82" s="15" t="s">
        <v>30</v>
      </c>
      <c r="J82" s="15" t="s">
        <v>31</v>
      </c>
    </row>
    <row r="83" spans="1:10" ht="14.25" customHeight="1" outlineLevel="1">
      <c r="A83" s="17"/>
      <c r="B83" s="21"/>
      <c r="C83" s="15" t="s">
        <v>32</v>
      </c>
      <c r="D83" s="15" t="s">
        <v>490</v>
      </c>
      <c r="E83" s="15" t="s">
        <v>476</v>
      </c>
      <c r="F83" s="15" t="s">
        <v>468</v>
      </c>
      <c r="G83" s="15"/>
      <c r="H83" s="15"/>
      <c r="I83" s="15" t="s">
        <v>444</v>
      </c>
      <c r="J83" s="15" t="s">
        <v>21</v>
      </c>
    </row>
    <row r="84" spans="1:10" ht="14.25" customHeight="1" outlineLevel="1">
      <c r="A84" s="17"/>
      <c r="B84" s="21"/>
      <c r="C84" s="15" t="s">
        <v>33</v>
      </c>
      <c r="D84" s="15" t="s">
        <v>490</v>
      </c>
      <c r="E84" s="15" t="s">
        <v>470</v>
      </c>
      <c r="F84" s="15" t="s">
        <v>469</v>
      </c>
      <c r="G84" s="15"/>
      <c r="H84" s="15"/>
      <c r="I84" s="15" t="s">
        <v>444</v>
      </c>
      <c r="J84" s="15" t="s">
        <v>17</v>
      </c>
    </row>
    <row r="85" spans="1:10" ht="14.25" customHeight="1" outlineLevel="1">
      <c r="A85" s="17"/>
      <c r="B85" s="21"/>
      <c r="C85" s="15" t="s">
        <v>34</v>
      </c>
      <c r="D85" s="15" t="s">
        <v>469</v>
      </c>
      <c r="E85" s="15" t="s">
        <v>498</v>
      </c>
      <c r="F85" s="15" t="s">
        <v>488</v>
      </c>
      <c r="G85" s="15"/>
      <c r="H85" s="15"/>
      <c r="I85" s="15" t="s">
        <v>444</v>
      </c>
      <c r="J85" s="15" t="s">
        <v>13</v>
      </c>
    </row>
    <row r="86" spans="1:10" ht="14.25" customHeight="1" outlineLevel="1">
      <c r="A86" s="17"/>
      <c r="B86" s="21"/>
      <c r="C86" s="15" t="s">
        <v>35</v>
      </c>
      <c r="D86" s="15" t="s">
        <v>468</v>
      </c>
      <c r="E86" s="15" t="s">
        <v>490</v>
      </c>
      <c r="F86" s="15" t="s">
        <v>486</v>
      </c>
      <c r="G86" s="15"/>
      <c r="H86" s="15"/>
      <c r="I86" s="15" t="s">
        <v>444</v>
      </c>
      <c r="J86" s="15" t="s">
        <v>21</v>
      </c>
    </row>
    <row r="87" spans="1:10" ht="14.25" customHeight="1" outlineLevel="1">
      <c r="A87" s="17"/>
      <c r="B87" s="21"/>
      <c r="C87" s="15" t="s">
        <v>36</v>
      </c>
      <c r="D87" s="15" t="s">
        <v>470</v>
      </c>
      <c r="E87" s="15" t="s">
        <v>486</v>
      </c>
      <c r="F87" s="15" t="s">
        <v>468</v>
      </c>
      <c r="G87" s="15"/>
      <c r="H87" s="15"/>
      <c r="I87" s="15" t="s">
        <v>444</v>
      </c>
      <c r="J87" s="15" t="s">
        <v>17</v>
      </c>
    </row>
    <row r="88" spans="1:10" ht="14.25" customHeight="1" outlineLevel="1">
      <c r="A88" s="17"/>
      <c r="B88" s="21"/>
      <c r="C88" s="15" t="s">
        <v>37</v>
      </c>
      <c r="D88" s="15" t="s">
        <v>476</v>
      </c>
      <c r="E88" s="15" t="s">
        <v>486</v>
      </c>
      <c r="F88" s="15" t="s">
        <v>469</v>
      </c>
      <c r="G88" s="15"/>
      <c r="H88" s="15"/>
      <c r="I88" s="15" t="s">
        <v>444</v>
      </c>
      <c r="J88" s="15" t="s">
        <v>9</v>
      </c>
    </row>
    <row r="90" spans="1:10" ht="14.25" customHeight="1">
      <c r="A90" s="15"/>
      <c r="B90" s="15" t="s">
        <v>2</v>
      </c>
      <c r="C90" s="15" t="s">
        <v>84</v>
      </c>
      <c r="D90" s="15" t="s">
        <v>4</v>
      </c>
      <c r="E90" s="15" t="s">
        <v>5</v>
      </c>
      <c r="F90" s="15" t="s">
        <v>6</v>
      </c>
      <c r="G90" s="15" t="s">
        <v>7</v>
      </c>
      <c r="H90" s="15" t="s">
        <v>8</v>
      </c>
      <c r="I90" s="36"/>
      <c r="J90" s="17"/>
    </row>
    <row r="91" spans="1:10" ht="14.25" customHeight="1">
      <c r="A91" s="15" t="s">
        <v>9</v>
      </c>
      <c r="B91" s="15" t="s">
        <v>85</v>
      </c>
      <c r="C91" s="15" t="s">
        <v>86</v>
      </c>
      <c r="D91" s="15" t="s">
        <v>87</v>
      </c>
      <c r="E91" s="15" t="s">
        <v>17</v>
      </c>
      <c r="F91" s="15" t="s">
        <v>477</v>
      </c>
      <c r="G91" s="15" t="s">
        <v>516</v>
      </c>
      <c r="H91" s="15" t="s">
        <v>9</v>
      </c>
      <c r="I91" s="16"/>
      <c r="J91" s="17"/>
    </row>
    <row r="92" spans="1:10" ht="14.25" customHeight="1">
      <c r="A92" s="15" t="s">
        <v>13</v>
      </c>
      <c r="B92" s="15" t="s">
        <v>88</v>
      </c>
      <c r="C92" s="15" t="s">
        <v>89</v>
      </c>
      <c r="D92" s="15" t="s">
        <v>52</v>
      </c>
      <c r="E92" s="15" t="s">
        <v>13</v>
      </c>
      <c r="F92" s="15" t="s">
        <v>500</v>
      </c>
      <c r="G92" s="15" t="s">
        <v>517</v>
      </c>
      <c r="H92" s="15" t="s">
        <v>13</v>
      </c>
      <c r="I92" s="16"/>
      <c r="J92" s="17"/>
    </row>
    <row r="93" spans="1:10" ht="14.25" customHeight="1">
      <c r="A93" s="15" t="s">
        <v>17</v>
      </c>
      <c r="B93" s="15" t="s">
        <v>47</v>
      </c>
      <c r="C93" s="15" t="s">
        <v>90</v>
      </c>
      <c r="D93" s="15" t="s">
        <v>24</v>
      </c>
      <c r="E93" s="15" t="s">
        <v>433</v>
      </c>
      <c r="F93" s="15" t="s">
        <v>481</v>
      </c>
      <c r="G93" s="15" t="s">
        <v>518</v>
      </c>
      <c r="H93" s="15" t="s">
        <v>21</v>
      </c>
      <c r="I93" s="16"/>
      <c r="J93" s="17"/>
    </row>
    <row r="94" spans="1:10" ht="14.25" customHeight="1">
      <c r="A94" s="15" t="s">
        <v>21</v>
      </c>
      <c r="B94" s="15" t="s">
        <v>47</v>
      </c>
      <c r="C94" s="15" t="s">
        <v>91</v>
      </c>
      <c r="D94" s="15" t="s">
        <v>58</v>
      </c>
      <c r="E94" s="15" t="s">
        <v>9</v>
      </c>
      <c r="F94" s="15" t="s">
        <v>519</v>
      </c>
      <c r="G94" s="15" t="s">
        <v>520</v>
      </c>
      <c r="H94" s="15" t="s">
        <v>17</v>
      </c>
      <c r="I94" s="16"/>
      <c r="J94" s="17"/>
    </row>
    <row r="95" spans="1:10" ht="15" customHeight="1" outlineLevel="1">
      <c r="A95" s="18"/>
      <c r="B95" s="18"/>
      <c r="C95" s="19"/>
      <c r="D95" s="19"/>
      <c r="E95" s="19"/>
      <c r="F95" s="19"/>
      <c r="G95" s="19"/>
      <c r="H95" s="19"/>
      <c r="I95" s="20"/>
      <c r="J95" s="20"/>
    </row>
    <row r="96" spans="1:10" ht="14.25" customHeight="1" outlineLevel="1">
      <c r="A96" s="17"/>
      <c r="B96" s="21"/>
      <c r="C96" s="15"/>
      <c r="D96" s="15" t="s">
        <v>25</v>
      </c>
      <c r="E96" s="15" t="s">
        <v>26</v>
      </c>
      <c r="F96" s="15" t="s">
        <v>27</v>
      </c>
      <c r="G96" s="15" t="s">
        <v>28</v>
      </c>
      <c r="H96" s="15" t="s">
        <v>29</v>
      </c>
      <c r="I96" s="15" t="s">
        <v>30</v>
      </c>
      <c r="J96" s="15" t="s">
        <v>31</v>
      </c>
    </row>
    <row r="97" spans="1:10" ht="14.25" customHeight="1" outlineLevel="1">
      <c r="A97" s="17"/>
      <c r="B97" s="21"/>
      <c r="C97" s="15" t="s">
        <v>32</v>
      </c>
      <c r="D97" s="15" t="s">
        <v>488</v>
      </c>
      <c r="E97" s="15" t="s">
        <v>498</v>
      </c>
      <c r="F97" s="15" t="s">
        <v>498</v>
      </c>
      <c r="G97" s="15"/>
      <c r="H97" s="15"/>
      <c r="I97" s="15" t="s">
        <v>444</v>
      </c>
      <c r="J97" s="15" t="s">
        <v>21</v>
      </c>
    </row>
    <row r="98" spans="1:10" ht="14.25" customHeight="1" outlineLevel="1">
      <c r="A98" s="17"/>
      <c r="B98" s="21"/>
      <c r="C98" s="15" t="s">
        <v>33</v>
      </c>
      <c r="D98" s="15" t="s">
        <v>488</v>
      </c>
      <c r="E98" s="15" t="s">
        <v>490</v>
      </c>
      <c r="F98" s="15" t="s">
        <v>470</v>
      </c>
      <c r="G98" s="15"/>
      <c r="H98" s="15"/>
      <c r="I98" s="15" t="s">
        <v>444</v>
      </c>
      <c r="J98" s="15" t="s">
        <v>17</v>
      </c>
    </row>
    <row r="99" spans="1:10" ht="14.25" customHeight="1" outlineLevel="1">
      <c r="A99" s="17"/>
      <c r="B99" s="21"/>
      <c r="C99" s="15" t="s">
        <v>34</v>
      </c>
      <c r="D99" s="15" t="s">
        <v>490</v>
      </c>
      <c r="E99" s="15" t="s">
        <v>488</v>
      </c>
      <c r="F99" s="15" t="s">
        <v>498</v>
      </c>
      <c r="G99" s="15"/>
      <c r="H99" s="15"/>
      <c r="I99" s="15" t="s">
        <v>444</v>
      </c>
      <c r="J99" s="15" t="s">
        <v>13</v>
      </c>
    </row>
    <row r="100" spans="1:10" ht="14.25" customHeight="1" outlineLevel="1">
      <c r="A100" s="17"/>
      <c r="B100" s="21"/>
      <c r="C100" s="15" t="s">
        <v>35</v>
      </c>
      <c r="D100" s="15" t="s">
        <v>476</v>
      </c>
      <c r="E100" s="15" t="s">
        <v>488</v>
      </c>
      <c r="F100" s="15" t="s">
        <v>468</v>
      </c>
      <c r="G100" s="15"/>
      <c r="H100" s="15"/>
      <c r="I100" s="15" t="s">
        <v>444</v>
      </c>
      <c r="J100" s="15" t="s">
        <v>21</v>
      </c>
    </row>
    <row r="101" spans="1:10" ht="14.25" customHeight="1" outlineLevel="1">
      <c r="A101" s="17"/>
      <c r="B101" s="21"/>
      <c r="C101" s="15" t="s">
        <v>36</v>
      </c>
      <c r="D101" s="15" t="s">
        <v>476</v>
      </c>
      <c r="E101" s="15" t="s">
        <v>486</v>
      </c>
      <c r="F101" s="15" t="s">
        <v>470</v>
      </c>
      <c r="G101" s="15"/>
      <c r="H101" s="15"/>
      <c r="I101" s="15" t="s">
        <v>444</v>
      </c>
      <c r="J101" s="15" t="s">
        <v>17</v>
      </c>
    </row>
    <row r="102" spans="1:10" ht="14.25" customHeight="1" outlineLevel="1">
      <c r="A102" s="17"/>
      <c r="B102" s="21"/>
      <c r="C102" s="15" t="s">
        <v>37</v>
      </c>
      <c r="D102" s="15" t="s">
        <v>489</v>
      </c>
      <c r="E102" s="15" t="s">
        <v>521</v>
      </c>
      <c r="F102" s="15" t="s">
        <v>486</v>
      </c>
      <c r="G102" s="15" t="s">
        <v>522</v>
      </c>
      <c r="H102" s="15"/>
      <c r="I102" s="15" t="s">
        <v>32</v>
      </c>
      <c r="J102" s="15" t="s">
        <v>9</v>
      </c>
    </row>
    <row r="104" ht="15">
      <c r="A104" s="46" t="s">
        <v>348</v>
      </c>
    </row>
    <row r="105" spans="2:4" ht="15">
      <c r="B105" t="s">
        <v>263</v>
      </c>
      <c r="C105" t="s">
        <v>264</v>
      </c>
      <c r="D105" t="s">
        <v>52</v>
      </c>
    </row>
    <row r="106" spans="2:4" ht="15">
      <c r="B106" t="s">
        <v>177</v>
      </c>
      <c r="C106" t="s">
        <v>277</v>
      </c>
      <c r="D106" t="s">
        <v>24</v>
      </c>
    </row>
    <row r="107" spans="2:4" ht="15">
      <c r="B107" t="s">
        <v>174</v>
      </c>
      <c r="C107" t="s">
        <v>270</v>
      </c>
      <c r="D107" t="s">
        <v>20</v>
      </c>
    </row>
    <row r="108" spans="2:4" ht="15">
      <c r="B108" t="s">
        <v>163</v>
      </c>
      <c r="C108" t="s">
        <v>271</v>
      </c>
      <c r="D108" t="s">
        <v>24</v>
      </c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1200" verticalDpi="1200" orientation="portrait" paperSize="9" r:id="rId1"/>
  <headerFooter>
    <oddHeader>&amp;CMejlans Bollförening r.f.</oddHeader>
    <oddFooter>&amp;Cwww.mbf.fi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9.421875" style="0" customWidth="1"/>
    <col min="4" max="4" width="13.00390625" style="0" customWidth="1"/>
    <col min="5" max="8" width="17.140625" style="0" customWidth="1"/>
    <col min="9" max="9" width="10.57421875" style="0" bestFit="1" customWidth="1"/>
  </cols>
  <sheetData>
    <row r="1" ht="15.75" thickBot="1"/>
    <row r="2" spans="1:9" ht="18" customHeight="1">
      <c r="A2" s="1"/>
      <c r="B2" s="2" t="s">
        <v>0</v>
      </c>
      <c r="C2" s="3"/>
      <c r="D2" s="3"/>
      <c r="E2" s="4"/>
      <c r="F2" s="5"/>
      <c r="G2" s="6"/>
      <c r="H2" s="6"/>
      <c r="I2" s="31"/>
    </row>
    <row r="3" spans="1:9" ht="15" customHeight="1">
      <c r="A3" s="1"/>
      <c r="B3" s="8" t="s">
        <v>92</v>
      </c>
      <c r="C3" s="7"/>
      <c r="D3" s="7"/>
      <c r="E3" s="9"/>
      <c r="F3" s="5"/>
      <c r="G3" s="6"/>
      <c r="H3" s="6"/>
      <c r="I3" s="31"/>
    </row>
    <row r="4" spans="1:9" ht="15" customHeight="1" thickBot="1">
      <c r="A4" s="1"/>
      <c r="B4" s="10" t="s">
        <v>340</v>
      </c>
      <c r="C4" s="11"/>
      <c r="D4" s="11"/>
      <c r="E4" s="12"/>
      <c r="F4" s="5"/>
      <c r="G4" s="6"/>
      <c r="H4" s="6"/>
      <c r="I4" s="31"/>
    </row>
    <row r="5" spans="1:9" ht="15" customHeight="1">
      <c r="A5" s="13"/>
      <c r="B5" s="14"/>
      <c r="C5" s="14"/>
      <c r="D5" s="14"/>
      <c r="E5" s="22"/>
      <c r="F5" s="6"/>
      <c r="G5" s="6"/>
      <c r="H5" s="6"/>
      <c r="I5" s="31"/>
    </row>
    <row r="6" spans="1:9" ht="13.5" customHeight="1">
      <c r="A6" s="23"/>
      <c r="B6" s="23" t="s">
        <v>2</v>
      </c>
      <c r="C6" s="23" t="s">
        <v>93</v>
      </c>
      <c r="D6" s="23" t="s">
        <v>4</v>
      </c>
      <c r="E6" s="5"/>
      <c r="F6" s="6"/>
      <c r="G6" s="6"/>
      <c r="H6" s="6"/>
      <c r="I6" s="31"/>
    </row>
    <row r="7" spans="1:9" ht="13.5" customHeight="1">
      <c r="A7" s="33" t="s">
        <v>9</v>
      </c>
      <c r="B7" s="33" t="s">
        <v>263</v>
      </c>
      <c r="C7" s="33" t="s">
        <v>349</v>
      </c>
      <c r="D7" s="33" t="s">
        <v>52</v>
      </c>
      <c r="E7" s="24" t="s">
        <v>349</v>
      </c>
      <c r="F7" s="6"/>
      <c r="G7" s="6"/>
      <c r="H7" s="6"/>
      <c r="I7" s="32"/>
    </row>
    <row r="8" spans="1:9" ht="13.5" customHeight="1">
      <c r="A8" s="33" t="s">
        <v>13</v>
      </c>
      <c r="B8" s="33"/>
      <c r="C8" s="33"/>
      <c r="D8" s="33"/>
      <c r="E8" s="25"/>
      <c r="F8" s="24" t="s">
        <v>349</v>
      </c>
      <c r="G8" s="6"/>
      <c r="H8" s="6"/>
      <c r="I8" s="32"/>
    </row>
    <row r="9" spans="1:9" ht="13.5" customHeight="1">
      <c r="A9" s="23" t="s">
        <v>17</v>
      </c>
      <c r="B9" s="23"/>
      <c r="C9" s="23"/>
      <c r="D9" s="23"/>
      <c r="E9" s="26" t="s">
        <v>15</v>
      </c>
      <c r="F9" s="25" t="s">
        <v>608</v>
      </c>
      <c r="G9" s="5"/>
      <c r="H9" s="6"/>
      <c r="I9" s="32"/>
    </row>
    <row r="10" spans="1:9" ht="13.5" customHeight="1">
      <c r="A10" s="23" t="s">
        <v>21</v>
      </c>
      <c r="B10" s="23" t="s">
        <v>153</v>
      </c>
      <c r="C10" s="23" t="s">
        <v>15</v>
      </c>
      <c r="D10" s="23" t="s">
        <v>16</v>
      </c>
      <c r="E10" s="27"/>
      <c r="F10" s="1"/>
      <c r="G10" s="24" t="s">
        <v>349</v>
      </c>
      <c r="H10" s="6"/>
      <c r="I10" s="32"/>
    </row>
    <row r="11" spans="1:9" ht="13.5" customHeight="1">
      <c r="A11" s="33" t="s">
        <v>94</v>
      </c>
      <c r="B11" s="33" t="s">
        <v>152</v>
      </c>
      <c r="C11" s="33" t="s">
        <v>43</v>
      </c>
      <c r="D11" s="33" t="s">
        <v>44</v>
      </c>
      <c r="E11" s="24" t="s">
        <v>43</v>
      </c>
      <c r="F11" s="1"/>
      <c r="G11" s="25" t="s">
        <v>609</v>
      </c>
      <c r="H11" s="5"/>
      <c r="I11" s="32"/>
    </row>
    <row r="12" spans="1:9" ht="13.5" customHeight="1">
      <c r="A12" s="33" t="s">
        <v>95</v>
      </c>
      <c r="B12" s="33"/>
      <c r="C12" s="33"/>
      <c r="D12" s="33"/>
      <c r="E12" s="25"/>
      <c r="F12" s="26" t="s">
        <v>78</v>
      </c>
      <c r="G12" s="35"/>
      <c r="H12" s="5"/>
      <c r="I12" s="32"/>
    </row>
    <row r="13" spans="1:9" ht="13.5" customHeight="1">
      <c r="A13" s="23" t="s">
        <v>96</v>
      </c>
      <c r="B13" s="23"/>
      <c r="C13" s="23"/>
      <c r="D13" s="23"/>
      <c r="E13" s="26" t="s">
        <v>78</v>
      </c>
      <c r="F13" s="27" t="s">
        <v>610</v>
      </c>
      <c r="G13" s="1"/>
      <c r="H13" s="5"/>
      <c r="I13" s="32"/>
    </row>
    <row r="14" spans="1:9" ht="13.5" customHeight="1">
      <c r="A14" s="23" t="s">
        <v>97</v>
      </c>
      <c r="B14" s="23" t="s">
        <v>265</v>
      </c>
      <c r="C14" s="23" t="s">
        <v>78</v>
      </c>
      <c r="D14" s="23" t="s">
        <v>24</v>
      </c>
      <c r="E14" s="27"/>
      <c r="F14" s="6"/>
      <c r="G14" s="1"/>
      <c r="H14" s="24" t="s">
        <v>349</v>
      </c>
      <c r="I14" s="6"/>
    </row>
    <row r="15" spans="1:9" ht="15" customHeight="1">
      <c r="A15" s="14"/>
      <c r="B15" s="14"/>
      <c r="C15" s="14"/>
      <c r="D15" s="14"/>
      <c r="E15" s="6"/>
      <c r="F15" s="6"/>
      <c r="G15" s="1"/>
      <c r="H15" s="25" t="s">
        <v>611</v>
      </c>
      <c r="I15" s="34"/>
    </row>
    <row r="16" spans="1:9" ht="13.5" customHeight="1">
      <c r="A16" s="33" t="s">
        <v>98</v>
      </c>
      <c r="B16" s="33" t="s">
        <v>266</v>
      </c>
      <c r="C16" s="33" t="s">
        <v>61</v>
      </c>
      <c r="D16" s="33" t="s">
        <v>62</v>
      </c>
      <c r="E16" s="24" t="s">
        <v>61</v>
      </c>
      <c r="F16" s="6"/>
      <c r="G16" s="1"/>
      <c r="H16" s="1"/>
      <c r="I16" s="32"/>
    </row>
    <row r="17" spans="1:9" ht="13.5" customHeight="1">
      <c r="A17" s="33" t="s">
        <v>99</v>
      </c>
      <c r="B17" s="33"/>
      <c r="C17" s="33"/>
      <c r="D17" s="33"/>
      <c r="E17" s="25"/>
      <c r="F17" s="24" t="s">
        <v>86</v>
      </c>
      <c r="G17" s="1"/>
      <c r="H17" s="1"/>
      <c r="I17" s="32"/>
    </row>
    <row r="18" spans="1:9" ht="13.5" customHeight="1">
      <c r="A18" s="23" t="s">
        <v>100</v>
      </c>
      <c r="B18" s="23" t="s">
        <v>267</v>
      </c>
      <c r="C18" s="23" t="s">
        <v>56</v>
      </c>
      <c r="D18" s="23" t="s">
        <v>24</v>
      </c>
      <c r="E18" s="26" t="s">
        <v>86</v>
      </c>
      <c r="F18" s="25" t="s">
        <v>612</v>
      </c>
      <c r="G18" s="35"/>
      <c r="H18" s="1"/>
      <c r="I18" s="32"/>
    </row>
    <row r="19" spans="1:9" ht="13.5" customHeight="1">
      <c r="A19" s="23" t="s">
        <v>101</v>
      </c>
      <c r="B19" s="23" t="s">
        <v>268</v>
      </c>
      <c r="C19" s="23" t="s">
        <v>86</v>
      </c>
      <c r="D19" s="23" t="s">
        <v>87</v>
      </c>
      <c r="E19" s="27" t="s">
        <v>613</v>
      </c>
      <c r="F19" s="1"/>
      <c r="G19" s="26" t="s">
        <v>175</v>
      </c>
      <c r="H19" s="1"/>
      <c r="I19" s="32"/>
    </row>
    <row r="20" spans="1:9" ht="13.5" customHeight="1">
      <c r="A20" s="33" t="s">
        <v>102</v>
      </c>
      <c r="B20" s="33" t="s">
        <v>269</v>
      </c>
      <c r="C20" s="33" t="s">
        <v>71</v>
      </c>
      <c r="D20" s="33" t="s">
        <v>12</v>
      </c>
      <c r="E20" s="24" t="s">
        <v>71</v>
      </c>
      <c r="F20" s="1"/>
      <c r="G20" s="27" t="s">
        <v>614</v>
      </c>
      <c r="H20" s="1"/>
      <c r="I20" s="32"/>
    </row>
    <row r="21" spans="1:9" ht="13.5" customHeight="1">
      <c r="A21" s="33" t="s">
        <v>103</v>
      </c>
      <c r="B21" s="33"/>
      <c r="C21" s="33"/>
      <c r="D21" s="33"/>
      <c r="E21" s="25"/>
      <c r="F21" s="26" t="s">
        <v>175</v>
      </c>
      <c r="G21" s="5"/>
      <c r="H21" s="1"/>
      <c r="I21" s="32"/>
    </row>
    <row r="22" spans="1:9" ht="13.5" customHeight="1">
      <c r="A22" s="23" t="s">
        <v>104</v>
      </c>
      <c r="B22" s="23"/>
      <c r="C22" s="23"/>
      <c r="D22" s="23"/>
      <c r="E22" s="26" t="s">
        <v>175</v>
      </c>
      <c r="F22" s="27" t="s">
        <v>615</v>
      </c>
      <c r="G22" s="6"/>
      <c r="H22" s="1"/>
      <c r="I22" s="32"/>
    </row>
    <row r="23" spans="1:9" ht="13.5" customHeight="1">
      <c r="A23" s="23" t="s">
        <v>105</v>
      </c>
      <c r="B23" s="23" t="s">
        <v>174</v>
      </c>
      <c r="C23" s="23" t="s">
        <v>175</v>
      </c>
      <c r="D23" s="23" t="s">
        <v>20</v>
      </c>
      <c r="E23" s="27"/>
      <c r="F23" s="6"/>
      <c r="G23" s="6"/>
      <c r="H23" s="6"/>
      <c r="I23" s="26"/>
    </row>
    <row r="24" spans="1:9" ht="15" customHeight="1">
      <c r="A24" s="14"/>
      <c r="B24" s="14"/>
      <c r="C24" s="14"/>
      <c r="D24" s="14"/>
      <c r="E24" s="6"/>
      <c r="F24" s="6"/>
      <c r="G24" s="6"/>
      <c r="H24" s="6"/>
      <c r="I24" s="25" t="s">
        <v>349</v>
      </c>
    </row>
    <row r="25" spans="1:9" ht="13.5" customHeight="1">
      <c r="A25" s="33" t="s">
        <v>106</v>
      </c>
      <c r="B25" s="33" t="s">
        <v>163</v>
      </c>
      <c r="C25" s="33" t="s">
        <v>164</v>
      </c>
      <c r="D25" s="33" t="s">
        <v>24</v>
      </c>
      <c r="E25" s="24" t="s">
        <v>164</v>
      </c>
      <c r="F25" s="6"/>
      <c r="G25" s="6"/>
      <c r="H25" s="1"/>
      <c r="I25" s="6" t="s">
        <v>616</v>
      </c>
    </row>
    <row r="26" spans="1:9" ht="13.5" customHeight="1">
      <c r="A26" s="33" t="s">
        <v>107</v>
      </c>
      <c r="B26" s="33"/>
      <c r="C26" s="33"/>
      <c r="D26" s="33"/>
      <c r="E26" s="25"/>
      <c r="F26" s="24" t="s">
        <v>164</v>
      </c>
      <c r="G26" s="6"/>
      <c r="H26" s="1"/>
      <c r="I26" s="32"/>
    </row>
    <row r="27" spans="1:9" ht="13.5" customHeight="1">
      <c r="A27" s="23" t="s">
        <v>108</v>
      </c>
      <c r="B27" s="23"/>
      <c r="C27" s="23"/>
      <c r="D27" s="23"/>
      <c r="E27" s="26" t="s">
        <v>80</v>
      </c>
      <c r="F27" s="25" t="s">
        <v>617</v>
      </c>
      <c r="G27" s="5"/>
      <c r="H27" s="1"/>
      <c r="I27" s="32"/>
    </row>
    <row r="28" spans="1:9" ht="13.5" customHeight="1">
      <c r="A28" s="23" t="s">
        <v>109</v>
      </c>
      <c r="B28" s="23" t="s">
        <v>272</v>
      </c>
      <c r="C28" s="23" t="s">
        <v>80</v>
      </c>
      <c r="D28" s="23" t="s">
        <v>65</v>
      </c>
      <c r="E28" s="27"/>
      <c r="F28" s="1"/>
      <c r="G28" s="24" t="s">
        <v>164</v>
      </c>
      <c r="H28" s="1"/>
      <c r="I28" s="32"/>
    </row>
    <row r="29" spans="1:9" ht="13.5" customHeight="1">
      <c r="A29" s="33" t="s">
        <v>110</v>
      </c>
      <c r="B29" s="33" t="s">
        <v>151</v>
      </c>
      <c r="C29" s="33" t="s">
        <v>11</v>
      </c>
      <c r="D29" s="33" t="s">
        <v>12</v>
      </c>
      <c r="E29" s="24" t="s">
        <v>64</v>
      </c>
      <c r="F29" s="1"/>
      <c r="G29" s="25" t="s">
        <v>618</v>
      </c>
      <c r="H29" s="1"/>
      <c r="I29" s="32"/>
    </row>
    <row r="30" spans="1:9" ht="13.5" customHeight="1">
      <c r="A30" s="33" t="s">
        <v>111</v>
      </c>
      <c r="B30" s="33" t="s">
        <v>273</v>
      </c>
      <c r="C30" s="33" t="s">
        <v>64</v>
      </c>
      <c r="D30" s="33" t="s">
        <v>65</v>
      </c>
      <c r="E30" s="25" t="s">
        <v>619</v>
      </c>
      <c r="F30" s="26" t="s">
        <v>69</v>
      </c>
      <c r="G30" s="35"/>
      <c r="H30" s="1"/>
      <c r="I30" s="32"/>
    </row>
    <row r="31" spans="1:9" ht="13.5" customHeight="1">
      <c r="A31" s="23" t="s">
        <v>112</v>
      </c>
      <c r="B31" s="23"/>
      <c r="C31" s="23"/>
      <c r="D31" s="23"/>
      <c r="E31" s="26" t="s">
        <v>69</v>
      </c>
      <c r="F31" s="27" t="s">
        <v>620</v>
      </c>
      <c r="G31" s="1"/>
      <c r="H31" s="1"/>
      <c r="I31" s="32"/>
    </row>
    <row r="32" spans="1:9" ht="13.5" customHeight="1">
      <c r="A32" s="23" t="s">
        <v>113</v>
      </c>
      <c r="B32" s="23" t="s">
        <v>274</v>
      </c>
      <c r="C32" s="23" t="s">
        <v>69</v>
      </c>
      <c r="D32" s="23" t="s">
        <v>41</v>
      </c>
      <c r="E32" s="27"/>
      <c r="F32" s="6"/>
      <c r="G32" s="1"/>
      <c r="H32" s="26" t="s">
        <v>178</v>
      </c>
      <c r="I32" s="34"/>
    </row>
    <row r="33" spans="1:9" ht="15" customHeight="1">
      <c r="A33" s="14"/>
      <c r="B33" s="14"/>
      <c r="C33" s="14"/>
      <c r="D33" s="14"/>
      <c r="E33" s="6"/>
      <c r="F33" s="6"/>
      <c r="G33" s="1"/>
      <c r="H33" s="27" t="s">
        <v>621</v>
      </c>
      <c r="I33" s="6"/>
    </row>
    <row r="34" spans="1:9" ht="13.5" customHeight="1">
      <c r="A34" s="33" t="s">
        <v>114</v>
      </c>
      <c r="B34" s="33" t="s">
        <v>275</v>
      </c>
      <c r="C34" s="33" t="s">
        <v>51</v>
      </c>
      <c r="D34" s="33" t="s">
        <v>52</v>
      </c>
      <c r="E34" s="24" t="s">
        <v>51</v>
      </c>
      <c r="F34" s="6"/>
      <c r="G34" s="1"/>
      <c r="H34" s="5"/>
      <c r="I34" s="32"/>
    </row>
    <row r="35" spans="1:9" ht="13.5" customHeight="1">
      <c r="A35" s="33" t="s">
        <v>115</v>
      </c>
      <c r="B35" s="33"/>
      <c r="C35" s="33"/>
      <c r="D35" s="33"/>
      <c r="E35" s="25"/>
      <c r="F35" s="24" t="s">
        <v>51</v>
      </c>
      <c r="G35" s="1"/>
      <c r="H35" s="5"/>
      <c r="I35" s="32"/>
    </row>
    <row r="36" spans="1:9" ht="13.5" customHeight="1">
      <c r="A36" s="23" t="s">
        <v>116</v>
      </c>
      <c r="B36" s="23"/>
      <c r="C36" s="23"/>
      <c r="D36" s="23"/>
      <c r="E36" s="26" t="s">
        <v>40</v>
      </c>
      <c r="F36" s="25" t="s">
        <v>610</v>
      </c>
      <c r="G36" s="35"/>
      <c r="H36" s="5"/>
      <c r="I36" s="32"/>
    </row>
    <row r="37" spans="1:9" ht="13.5" customHeight="1">
      <c r="A37" s="23" t="s">
        <v>117</v>
      </c>
      <c r="B37" s="23" t="s">
        <v>154</v>
      </c>
      <c r="C37" s="23" t="s">
        <v>40</v>
      </c>
      <c r="D37" s="23" t="s">
        <v>41</v>
      </c>
      <c r="E37" s="27"/>
      <c r="F37" s="1"/>
      <c r="G37" s="26" t="s">
        <v>178</v>
      </c>
      <c r="H37" s="5"/>
      <c r="I37" s="32"/>
    </row>
    <row r="38" spans="1:9" ht="13.5" customHeight="1">
      <c r="A38" s="33" t="s">
        <v>118</v>
      </c>
      <c r="B38" s="33" t="s">
        <v>276</v>
      </c>
      <c r="C38" s="33" t="s">
        <v>89</v>
      </c>
      <c r="D38" s="33" t="s">
        <v>52</v>
      </c>
      <c r="E38" s="24" t="s">
        <v>89</v>
      </c>
      <c r="F38" s="1"/>
      <c r="G38" s="27" t="s">
        <v>622</v>
      </c>
      <c r="H38" s="6"/>
      <c r="I38" s="32"/>
    </row>
    <row r="39" spans="1:9" ht="13.5" customHeight="1">
      <c r="A39" s="33" t="s">
        <v>119</v>
      </c>
      <c r="B39" s="33"/>
      <c r="C39" s="33"/>
      <c r="D39" s="33"/>
      <c r="E39" s="25"/>
      <c r="F39" s="26" t="s">
        <v>178</v>
      </c>
      <c r="G39" s="5"/>
      <c r="H39" s="6"/>
      <c r="I39" s="32"/>
    </row>
    <row r="40" spans="1:9" ht="13.5" customHeight="1">
      <c r="A40" s="23" t="s">
        <v>120</v>
      </c>
      <c r="B40" s="23"/>
      <c r="C40" s="23"/>
      <c r="D40" s="23"/>
      <c r="E40" s="26" t="s">
        <v>178</v>
      </c>
      <c r="F40" s="27" t="s">
        <v>623</v>
      </c>
      <c r="G40" s="6"/>
      <c r="H40" s="6"/>
      <c r="I40" s="32"/>
    </row>
    <row r="41" spans="1:9" ht="13.5" customHeight="1">
      <c r="A41" s="23" t="s">
        <v>121</v>
      </c>
      <c r="B41" s="23" t="s">
        <v>177</v>
      </c>
      <c r="C41" s="23" t="s">
        <v>178</v>
      </c>
      <c r="D41" s="23" t="s">
        <v>24</v>
      </c>
      <c r="E41" s="27"/>
      <c r="F41" s="6"/>
      <c r="G41" s="6"/>
      <c r="H41" s="6"/>
      <c r="I41" s="32"/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1200" verticalDpi="1200" orientation="portrait" paperSize="9" scale="82" r:id="rId1"/>
  <headerFooter>
    <oddHeader>&amp;CMejlans Bollförening r.f.</oddHeader>
    <oddFooter>&amp;Cwww.mbf.fi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9.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1" ht="15.75" thickBot="1"/>
    <row r="2" spans="1:9" ht="18" customHeight="1">
      <c r="A2" s="1"/>
      <c r="B2" s="2" t="s">
        <v>0</v>
      </c>
      <c r="C2" s="3"/>
      <c r="D2" s="3"/>
      <c r="E2" s="4"/>
      <c r="F2" s="5"/>
      <c r="G2" s="6"/>
      <c r="H2" s="6"/>
      <c r="I2" s="31"/>
    </row>
    <row r="3" spans="1:9" ht="15" customHeight="1">
      <c r="A3" s="1"/>
      <c r="B3" s="8" t="s">
        <v>460</v>
      </c>
      <c r="C3" s="7"/>
      <c r="D3" s="7"/>
      <c r="E3" s="9"/>
      <c r="F3" s="5"/>
      <c r="G3" s="6"/>
      <c r="H3" s="6"/>
      <c r="I3" s="31"/>
    </row>
    <row r="4" spans="1:9" ht="15" customHeight="1" thickBot="1">
      <c r="A4" s="1"/>
      <c r="B4" s="10" t="s">
        <v>340</v>
      </c>
      <c r="C4" s="11"/>
      <c r="D4" s="11"/>
      <c r="E4" s="12"/>
      <c r="F4" s="5"/>
      <c r="G4" s="6"/>
      <c r="H4" s="6"/>
      <c r="I4" s="31"/>
    </row>
    <row r="5" spans="1:9" ht="15" customHeight="1">
      <c r="A5" s="13"/>
      <c r="B5" s="14"/>
      <c r="C5" s="14"/>
      <c r="D5" s="14"/>
      <c r="E5" s="22"/>
      <c r="F5" s="6"/>
      <c r="G5" s="6"/>
      <c r="H5" s="6"/>
      <c r="I5" s="31"/>
    </row>
    <row r="6" spans="1:9" ht="13.5" customHeight="1">
      <c r="A6" s="23"/>
      <c r="B6" s="23" t="s">
        <v>2</v>
      </c>
      <c r="C6" s="23" t="s">
        <v>93</v>
      </c>
      <c r="D6" s="23" t="s">
        <v>4</v>
      </c>
      <c r="E6" s="5"/>
      <c r="F6" s="6"/>
      <c r="G6" s="6"/>
      <c r="H6" s="6"/>
      <c r="I6" s="31"/>
    </row>
    <row r="7" spans="1:9" ht="13.5" customHeight="1">
      <c r="A7" s="33" t="s">
        <v>9</v>
      </c>
      <c r="B7" s="33" t="s">
        <v>53</v>
      </c>
      <c r="C7" s="33" t="s">
        <v>54</v>
      </c>
      <c r="D7" s="33" t="s">
        <v>16</v>
      </c>
      <c r="E7" s="24" t="s">
        <v>54</v>
      </c>
      <c r="F7" s="6"/>
      <c r="G7" s="6"/>
      <c r="H7" s="6"/>
      <c r="I7" s="32"/>
    </row>
    <row r="8" spans="1:9" ht="13.5" customHeight="1">
      <c r="A8" s="33" t="s">
        <v>13</v>
      </c>
      <c r="B8" s="33"/>
      <c r="C8" s="33"/>
      <c r="D8" s="33"/>
      <c r="E8" s="25"/>
      <c r="F8" s="24" t="s">
        <v>66</v>
      </c>
      <c r="G8" s="6"/>
      <c r="H8" s="6"/>
      <c r="I8" s="32"/>
    </row>
    <row r="9" spans="1:9" ht="13.5" customHeight="1">
      <c r="A9" s="23" t="s">
        <v>17</v>
      </c>
      <c r="B9" s="23" t="s">
        <v>47</v>
      </c>
      <c r="C9" s="23" t="s">
        <v>66</v>
      </c>
      <c r="D9" s="23" t="s">
        <v>58</v>
      </c>
      <c r="E9" s="26" t="s">
        <v>66</v>
      </c>
      <c r="F9" s="25" t="s">
        <v>624</v>
      </c>
      <c r="G9" s="5"/>
      <c r="H9" s="6"/>
      <c r="I9" s="32"/>
    </row>
    <row r="10" spans="1:9" ht="13.5" customHeight="1">
      <c r="A10" s="23" t="s">
        <v>21</v>
      </c>
      <c r="B10" s="23" t="s">
        <v>47</v>
      </c>
      <c r="C10" s="23" t="s">
        <v>48</v>
      </c>
      <c r="D10" s="23" t="s">
        <v>12</v>
      </c>
      <c r="E10" s="27" t="s">
        <v>624</v>
      </c>
      <c r="F10" s="1"/>
      <c r="G10" s="24" t="s">
        <v>19</v>
      </c>
      <c r="H10" s="6"/>
      <c r="I10" s="32"/>
    </row>
    <row r="11" spans="1:9" ht="13.5" customHeight="1">
      <c r="A11" s="33" t="s">
        <v>94</v>
      </c>
      <c r="B11" s="33" t="s">
        <v>45</v>
      </c>
      <c r="C11" s="33" t="s">
        <v>46</v>
      </c>
      <c r="D11" s="33" t="s">
        <v>24</v>
      </c>
      <c r="E11" s="24" t="s">
        <v>46</v>
      </c>
      <c r="F11" s="1"/>
      <c r="G11" s="25" t="s">
        <v>625</v>
      </c>
      <c r="H11" s="5"/>
      <c r="I11" s="32"/>
    </row>
    <row r="12" spans="1:9" ht="13.5" customHeight="1">
      <c r="A12" s="33" t="s">
        <v>95</v>
      </c>
      <c r="B12" s="33" t="s">
        <v>47</v>
      </c>
      <c r="C12" s="33" t="s">
        <v>83</v>
      </c>
      <c r="D12" s="33" t="s">
        <v>58</v>
      </c>
      <c r="E12" s="25" t="s">
        <v>626</v>
      </c>
      <c r="F12" s="26" t="s">
        <v>19</v>
      </c>
      <c r="G12" s="35"/>
      <c r="H12" s="5"/>
      <c r="I12" s="32"/>
    </row>
    <row r="13" spans="1:9" ht="13.5" customHeight="1">
      <c r="A13" s="23" t="s">
        <v>96</v>
      </c>
      <c r="B13" s="23"/>
      <c r="C13" s="23"/>
      <c r="D13" s="23"/>
      <c r="E13" s="26" t="s">
        <v>19</v>
      </c>
      <c r="F13" s="27" t="s">
        <v>627</v>
      </c>
      <c r="G13" s="1"/>
      <c r="H13" s="5"/>
      <c r="I13" s="32"/>
    </row>
    <row r="14" spans="1:9" ht="13.5" customHeight="1">
      <c r="A14" s="23" t="s">
        <v>97</v>
      </c>
      <c r="B14" s="23" t="s">
        <v>18</v>
      </c>
      <c r="C14" s="23" t="s">
        <v>19</v>
      </c>
      <c r="D14" s="23" t="s">
        <v>20</v>
      </c>
      <c r="E14" s="27"/>
      <c r="F14" s="6"/>
      <c r="G14" s="1"/>
      <c r="H14" s="26" t="s">
        <v>73</v>
      </c>
      <c r="I14" s="6"/>
    </row>
    <row r="15" spans="1:9" ht="15" customHeight="1">
      <c r="A15" s="14"/>
      <c r="B15" s="14"/>
      <c r="C15" s="14"/>
      <c r="D15" s="14"/>
      <c r="E15" s="6"/>
      <c r="F15" s="6"/>
      <c r="G15" s="1"/>
      <c r="H15" s="25" t="s">
        <v>628</v>
      </c>
      <c r="I15" s="34"/>
    </row>
    <row r="16" spans="1:8" ht="13.5" customHeight="1">
      <c r="A16" s="33" t="s">
        <v>98</v>
      </c>
      <c r="B16" s="33" t="s">
        <v>313</v>
      </c>
      <c r="C16" s="33" t="s">
        <v>314</v>
      </c>
      <c r="D16" s="33" t="s">
        <v>24</v>
      </c>
      <c r="E16" s="24" t="s">
        <v>314</v>
      </c>
      <c r="F16" s="6"/>
      <c r="G16" s="1"/>
      <c r="H16" s="203"/>
    </row>
    <row r="17" spans="1:7" ht="13.5" customHeight="1">
      <c r="A17" s="33" t="s">
        <v>99</v>
      </c>
      <c r="B17" s="33"/>
      <c r="C17" s="33"/>
      <c r="D17" s="33"/>
      <c r="E17" s="25"/>
      <c r="F17" s="24" t="s">
        <v>82</v>
      </c>
      <c r="G17" s="1"/>
    </row>
    <row r="18" spans="1:7" ht="13.5" customHeight="1">
      <c r="A18" s="23" t="s">
        <v>100</v>
      </c>
      <c r="B18" s="23" t="s">
        <v>47</v>
      </c>
      <c r="C18" s="23" t="s">
        <v>57</v>
      </c>
      <c r="D18" s="23" t="s">
        <v>58</v>
      </c>
      <c r="E18" s="26" t="s">
        <v>82</v>
      </c>
      <c r="F18" s="25" t="s">
        <v>629</v>
      </c>
      <c r="G18" s="35"/>
    </row>
    <row r="19" spans="1:7" ht="13.5" customHeight="1">
      <c r="A19" s="23" t="s">
        <v>101</v>
      </c>
      <c r="B19" s="23" t="s">
        <v>81</v>
      </c>
      <c r="C19" s="23" t="s">
        <v>82</v>
      </c>
      <c r="D19" s="23" t="s">
        <v>16</v>
      </c>
      <c r="E19" s="27" t="s">
        <v>630</v>
      </c>
      <c r="F19" s="1"/>
      <c r="G19" s="26" t="s">
        <v>73</v>
      </c>
    </row>
    <row r="20" spans="1:7" ht="13.5" customHeight="1">
      <c r="A20" s="33" t="s">
        <v>102</v>
      </c>
      <c r="B20" s="33" t="s">
        <v>47</v>
      </c>
      <c r="C20" s="33" t="s">
        <v>90</v>
      </c>
      <c r="D20" s="33" t="s">
        <v>24</v>
      </c>
      <c r="E20" s="24" t="s">
        <v>90</v>
      </c>
      <c r="F20" s="1"/>
      <c r="G20" s="27" t="s">
        <v>631</v>
      </c>
    </row>
    <row r="21" spans="1:7" ht="13.5" customHeight="1">
      <c r="A21" s="33" t="s">
        <v>103</v>
      </c>
      <c r="B21" s="33" t="s">
        <v>47</v>
      </c>
      <c r="C21" s="33" t="s">
        <v>91</v>
      </c>
      <c r="D21" s="33" t="s">
        <v>58</v>
      </c>
      <c r="E21" s="25" t="s">
        <v>632</v>
      </c>
      <c r="F21" s="26" t="s">
        <v>73</v>
      </c>
      <c r="G21" s="5"/>
    </row>
    <row r="22" spans="1:7" ht="13.5" customHeight="1">
      <c r="A22" s="23" t="s">
        <v>104</v>
      </c>
      <c r="B22" s="23"/>
      <c r="C22" s="23"/>
      <c r="D22" s="23"/>
      <c r="E22" s="26" t="s">
        <v>73</v>
      </c>
      <c r="F22" s="27" t="s">
        <v>633</v>
      </c>
      <c r="G22" s="6"/>
    </row>
    <row r="23" spans="1:7" ht="13.5" customHeight="1">
      <c r="A23" s="23" t="s">
        <v>105</v>
      </c>
      <c r="B23" s="23" t="s">
        <v>72</v>
      </c>
      <c r="C23" s="23" t="s">
        <v>73</v>
      </c>
      <c r="D23" s="23" t="s">
        <v>20</v>
      </c>
      <c r="E23" s="27"/>
      <c r="F23" s="6"/>
      <c r="G23" s="6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140625" style="0" customWidth="1"/>
    <col min="2" max="2" width="5.28125" style="0" customWidth="1"/>
    <col min="3" max="3" width="37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122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334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6"/>
      <c r="J6" s="17"/>
    </row>
    <row r="7" spans="1:10" ht="14.25" customHeight="1">
      <c r="A7" s="15" t="s">
        <v>9</v>
      </c>
      <c r="B7" s="15" t="s">
        <v>123</v>
      </c>
      <c r="C7" s="15" t="s">
        <v>124</v>
      </c>
      <c r="D7" s="15" t="s">
        <v>125</v>
      </c>
      <c r="E7" s="15" t="s">
        <v>13</v>
      </c>
      <c r="F7" s="15" t="s">
        <v>462</v>
      </c>
      <c r="G7" s="15" t="s">
        <v>494</v>
      </c>
      <c r="H7" s="15" t="s">
        <v>9</v>
      </c>
      <c r="I7" s="16"/>
      <c r="J7" s="17"/>
    </row>
    <row r="8" spans="1:10" ht="14.25" customHeight="1">
      <c r="A8" s="15" t="s">
        <v>13</v>
      </c>
      <c r="B8" s="15" t="s">
        <v>126</v>
      </c>
      <c r="C8" s="15" t="s">
        <v>127</v>
      </c>
      <c r="D8" s="15" t="s">
        <v>128</v>
      </c>
      <c r="E8" s="15" t="s">
        <v>9</v>
      </c>
      <c r="F8" s="15" t="s">
        <v>508</v>
      </c>
      <c r="G8" s="15" t="s">
        <v>634</v>
      </c>
      <c r="H8" s="15" t="s">
        <v>13</v>
      </c>
      <c r="I8" s="16"/>
      <c r="J8" s="17"/>
    </row>
    <row r="9" spans="1:10" ht="14.25" customHeight="1">
      <c r="A9" s="15" t="s">
        <v>17</v>
      </c>
      <c r="B9" s="15"/>
      <c r="C9" s="15" t="s">
        <v>129</v>
      </c>
      <c r="D9" s="15" t="s">
        <v>130</v>
      </c>
      <c r="E9" s="15" t="s">
        <v>433</v>
      </c>
      <c r="F9" s="15" t="s">
        <v>510</v>
      </c>
      <c r="G9" s="15" t="s">
        <v>635</v>
      </c>
      <c r="H9" s="15" t="s">
        <v>17</v>
      </c>
      <c r="I9" s="16"/>
      <c r="J9" s="17"/>
    </row>
    <row r="10" spans="1:10" ht="14.25" customHeight="1">
      <c r="A10" s="15" t="s">
        <v>21</v>
      </c>
      <c r="B10" s="15"/>
      <c r="C10" s="15"/>
      <c r="D10" s="15"/>
      <c r="E10" s="15"/>
      <c r="F10" s="15"/>
      <c r="G10" s="15"/>
      <c r="H10" s="15"/>
      <c r="I10" s="16"/>
      <c r="J10" s="17"/>
    </row>
    <row r="11" spans="1:10" ht="15" customHeight="1" outlineLevel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 outlineLevel="1">
      <c r="A12" s="17"/>
      <c r="B12" s="21"/>
      <c r="C12" s="15"/>
      <c r="D12" s="15" t="s">
        <v>25</v>
      </c>
      <c r="E12" s="15" t="s">
        <v>26</v>
      </c>
      <c r="F12" s="15" t="s">
        <v>27</v>
      </c>
      <c r="G12" s="15" t="s">
        <v>28</v>
      </c>
      <c r="H12" s="15" t="s">
        <v>29</v>
      </c>
      <c r="I12" s="15" t="s">
        <v>30</v>
      </c>
      <c r="J12" s="15" t="s">
        <v>31</v>
      </c>
    </row>
    <row r="13" spans="1:10" ht="14.25" customHeight="1" outlineLevel="1">
      <c r="A13" s="17"/>
      <c r="B13" s="21"/>
      <c r="C13" s="15" t="s">
        <v>32</v>
      </c>
      <c r="D13" s="15" t="s">
        <v>488</v>
      </c>
      <c r="E13" s="15" t="s">
        <v>498</v>
      </c>
      <c r="F13" s="15" t="s">
        <v>506</v>
      </c>
      <c r="G13" s="15"/>
      <c r="H13" s="15"/>
      <c r="I13" s="15" t="s">
        <v>444</v>
      </c>
      <c r="J13" s="15" t="s">
        <v>21</v>
      </c>
    </row>
    <row r="14" spans="1:10" ht="14.25" customHeight="1" outlineLevel="1">
      <c r="A14" s="17"/>
      <c r="B14" s="21"/>
      <c r="C14" s="15" t="s">
        <v>33</v>
      </c>
      <c r="D14" s="15"/>
      <c r="E14" s="15"/>
      <c r="F14" s="15"/>
      <c r="G14" s="15"/>
      <c r="H14" s="15"/>
      <c r="I14" s="15"/>
      <c r="J14" s="15" t="s">
        <v>17</v>
      </c>
    </row>
    <row r="15" spans="1:10" ht="14.25" customHeight="1" outlineLevel="1">
      <c r="A15" s="17"/>
      <c r="B15" s="21"/>
      <c r="C15" s="15" t="s">
        <v>34</v>
      </c>
      <c r="D15" s="15"/>
      <c r="E15" s="15"/>
      <c r="F15" s="15"/>
      <c r="G15" s="15"/>
      <c r="H15" s="15"/>
      <c r="I15" s="15"/>
      <c r="J15" s="15" t="s">
        <v>13</v>
      </c>
    </row>
    <row r="16" spans="1:10" ht="14.25" customHeight="1" outlineLevel="1">
      <c r="A16" s="17"/>
      <c r="B16" s="21"/>
      <c r="C16" s="15" t="s">
        <v>35</v>
      </c>
      <c r="D16" s="15" t="s">
        <v>498</v>
      </c>
      <c r="E16" s="15" t="s">
        <v>468</v>
      </c>
      <c r="F16" s="15" t="s">
        <v>498</v>
      </c>
      <c r="G16" s="15"/>
      <c r="H16" s="15"/>
      <c r="I16" s="15" t="s">
        <v>444</v>
      </c>
      <c r="J16" s="15" t="s">
        <v>21</v>
      </c>
    </row>
    <row r="17" spans="1:10" ht="14.25" customHeight="1" outlineLevel="1">
      <c r="A17" s="17"/>
      <c r="B17" s="21"/>
      <c r="C17" s="15" t="s">
        <v>36</v>
      </c>
      <c r="D17" s="15" t="s">
        <v>469</v>
      </c>
      <c r="E17" s="15" t="s">
        <v>488</v>
      </c>
      <c r="F17" s="15" t="s">
        <v>490</v>
      </c>
      <c r="G17" s="15"/>
      <c r="H17" s="15"/>
      <c r="I17" s="15" t="s">
        <v>444</v>
      </c>
      <c r="J17" s="15" t="s">
        <v>17</v>
      </c>
    </row>
    <row r="18" spans="1:10" ht="14.25" customHeight="1" outlineLevel="1">
      <c r="A18" s="17"/>
      <c r="B18" s="21"/>
      <c r="C18" s="15" t="s">
        <v>37</v>
      </c>
      <c r="D18" s="15"/>
      <c r="E18" s="15"/>
      <c r="F18" s="15"/>
      <c r="G18" s="15"/>
      <c r="H18" s="15"/>
      <c r="I18" s="15"/>
      <c r="J18" s="15" t="s">
        <v>9</v>
      </c>
    </row>
    <row r="20" spans="1:10" ht="14.25" customHeight="1">
      <c r="A20" s="15"/>
      <c r="B20" s="15" t="s">
        <v>2</v>
      </c>
      <c r="C20" s="15" t="s">
        <v>38</v>
      </c>
      <c r="D20" s="15" t="s">
        <v>4</v>
      </c>
      <c r="E20" s="15" t="s">
        <v>5</v>
      </c>
      <c r="F20" s="15" t="s">
        <v>6</v>
      </c>
      <c r="G20" s="15" t="s">
        <v>7</v>
      </c>
      <c r="H20" s="15" t="s">
        <v>8</v>
      </c>
      <c r="I20" s="16"/>
      <c r="J20" s="17"/>
    </row>
    <row r="21" spans="1:10" ht="14.25" customHeight="1">
      <c r="A21" s="15" t="s">
        <v>9</v>
      </c>
      <c r="B21" s="15" t="s">
        <v>131</v>
      </c>
      <c r="C21" s="15" t="s">
        <v>132</v>
      </c>
      <c r="D21" s="15" t="s">
        <v>133</v>
      </c>
      <c r="E21" s="15" t="s">
        <v>13</v>
      </c>
      <c r="F21" s="15" t="s">
        <v>462</v>
      </c>
      <c r="G21" s="15" t="s">
        <v>636</v>
      </c>
      <c r="H21" s="15" t="s">
        <v>9</v>
      </c>
      <c r="I21" s="16"/>
      <c r="J21" s="17"/>
    </row>
    <row r="22" spans="1:10" ht="14.25" customHeight="1">
      <c r="A22" s="15" t="s">
        <v>13</v>
      </c>
      <c r="B22" s="15" t="s">
        <v>134</v>
      </c>
      <c r="C22" s="15" t="s">
        <v>135</v>
      </c>
      <c r="D22" s="15" t="s">
        <v>136</v>
      </c>
      <c r="E22" s="15" t="s">
        <v>9</v>
      </c>
      <c r="F22" s="15" t="s">
        <v>508</v>
      </c>
      <c r="G22" s="15" t="s">
        <v>637</v>
      </c>
      <c r="H22" s="15" t="s">
        <v>13</v>
      </c>
      <c r="I22" s="16"/>
      <c r="J22" s="17"/>
    </row>
    <row r="23" spans="1:10" ht="14.25" customHeight="1">
      <c r="A23" s="15" t="s">
        <v>17</v>
      </c>
      <c r="B23" s="15" t="s">
        <v>137</v>
      </c>
      <c r="C23" s="15" t="s">
        <v>138</v>
      </c>
      <c r="D23" s="15" t="s">
        <v>139</v>
      </c>
      <c r="E23" s="15" t="s">
        <v>433</v>
      </c>
      <c r="F23" s="15" t="s">
        <v>510</v>
      </c>
      <c r="G23" s="15" t="s">
        <v>638</v>
      </c>
      <c r="H23" s="15" t="s">
        <v>17</v>
      </c>
      <c r="I23" s="16"/>
      <c r="J23" s="17"/>
    </row>
    <row r="24" spans="1:10" ht="14.25" customHeight="1">
      <c r="A24" s="15" t="s">
        <v>21</v>
      </c>
      <c r="B24" s="15"/>
      <c r="C24" s="15"/>
      <c r="D24" s="15"/>
      <c r="E24" s="15"/>
      <c r="F24" s="15"/>
      <c r="G24" s="15"/>
      <c r="H24" s="15"/>
      <c r="I24" s="16"/>
      <c r="J24" s="17"/>
    </row>
    <row r="25" spans="1:10" ht="15" customHeight="1" outlineLevel="1">
      <c r="A25" s="18"/>
      <c r="B25" s="18"/>
      <c r="C25" s="19"/>
      <c r="D25" s="19"/>
      <c r="E25" s="19"/>
      <c r="F25" s="19"/>
      <c r="G25" s="19"/>
      <c r="H25" s="19"/>
      <c r="I25" s="20"/>
      <c r="J25" s="20"/>
    </row>
    <row r="26" spans="1:10" ht="14.25" customHeight="1" outlineLevel="1">
      <c r="A26" s="17"/>
      <c r="B26" s="21"/>
      <c r="C26" s="15"/>
      <c r="D26" s="15" t="s">
        <v>25</v>
      </c>
      <c r="E26" s="15" t="s">
        <v>26</v>
      </c>
      <c r="F26" s="15" t="s">
        <v>27</v>
      </c>
      <c r="G26" s="15" t="s">
        <v>28</v>
      </c>
      <c r="H26" s="15" t="s">
        <v>29</v>
      </c>
      <c r="I26" s="15" t="s">
        <v>30</v>
      </c>
      <c r="J26" s="15" t="s">
        <v>31</v>
      </c>
    </row>
    <row r="27" spans="1:10" ht="14.25" customHeight="1" outlineLevel="1">
      <c r="A27" s="17"/>
      <c r="B27" s="21"/>
      <c r="C27" s="15" t="s">
        <v>32</v>
      </c>
      <c r="D27" s="15" t="s">
        <v>488</v>
      </c>
      <c r="E27" s="15" t="s">
        <v>476</v>
      </c>
      <c r="F27" s="15" t="s">
        <v>488</v>
      </c>
      <c r="G27" s="15"/>
      <c r="H27" s="15"/>
      <c r="I27" s="15" t="s">
        <v>444</v>
      </c>
      <c r="J27" s="15" t="s">
        <v>21</v>
      </c>
    </row>
    <row r="28" spans="1:10" ht="14.25" customHeight="1" outlineLevel="1">
      <c r="A28" s="17"/>
      <c r="B28" s="21"/>
      <c r="C28" s="15" t="s">
        <v>33</v>
      </c>
      <c r="D28" s="15"/>
      <c r="E28" s="15"/>
      <c r="F28" s="15"/>
      <c r="G28" s="15"/>
      <c r="H28" s="15"/>
      <c r="I28" s="15"/>
      <c r="J28" s="15" t="s">
        <v>17</v>
      </c>
    </row>
    <row r="29" spans="1:10" ht="14.25" customHeight="1" outlineLevel="1">
      <c r="A29" s="17"/>
      <c r="B29" s="21"/>
      <c r="C29" s="15" t="s">
        <v>34</v>
      </c>
      <c r="D29" s="15"/>
      <c r="E29" s="15"/>
      <c r="F29" s="15"/>
      <c r="G29" s="15"/>
      <c r="H29" s="15"/>
      <c r="I29" s="15"/>
      <c r="J29" s="15" t="s">
        <v>13</v>
      </c>
    </row>
    <row r="30" spans="1:10" ht="14.25" customHeight="1" outlineLevel="1">
      <c r="A30" s="17"/>
      <c r="B30" s="21"/>
      <c r="C30" s="15" t="s">
        <v>35</v>
      </c>
      <c r="D30" s="15" t="s">
        <v>476</v>
      </c>
      <c r="E30" s="15" t="s">
        <v>469</v>
      </c>
      <c r="F30" s="15" t="s">
        <v>468</v>
      </c>
      <c r="G30" s="15"/>
      <c r="H30" s="15"/>
      <c r="I30" s="15" t="s">
        <v>444</v>
      </c>
      <c r="J30" s="15" t="s">
        <v>21</v>
      </c>
    </row>
    <row r="31" spans="1:10" ht="14.25" customHeight="1" outlineLevel="1">
      <c r="A31" s="17"/>
      <c r="B31" s="21"/>
      <c r="C31" s="15" t="s">
        <v>36</v>
      </c>
      <c r="D31" s="15" t="s">
        <v>474</v>
      </c>
      <c r="E31" s="15" t="s">
        <v>469</v>
      </c>
      <c r="F31" s="15" t="s">
        <v>469</v>
      </c>
      <c r="G31" s="15"/>
      <c r="H31" s="15"/>
      <c r="I31" s="15" t="s">
        <v>444</v>
      </c>
      <c r="J31" s="15" t="s">
        <v>17</v>
      </c>
    </row>
    <row r="32" spans="1:10" ht="14.25" customHeight="1" outlineLevel="1">
      <c r="A32" s="17"/>
      <c r="B32" s="21"/>
      <c r="C32" s="15" t="s">
        <v>37</v>
      </c>
      <c r="D32" s="15"/>
      <c r="E32" s="15"/>
      <c r="F32" s="15"/>
      <c r="G32" s="15"/>
      <c r="H32" s="15"/>
      <c r="I32" s="15"/>
      <c r="J32" s="15" t="s">
        <v>9</v>
      </c>
    </row>
    <row r="34" spans="1:10" ht="14.25" customHeight="1">
      <c r="A34" s="15"/>
      <c r="B34" s="15" t="s">
        <v>2</v>
      </c>
      <c r="C34" s="15" t="s">
        <v>49</v>
      </c>
      <c r="D34" s="15" t="s">
        <v>4</v>
      </c>
      <c r="E34" s="15" t="s">
        <v>5</v>
      </c>
      <c r="F34" s="15" t="s">
        <v>6</v>
      </c>
      <c r="G34" s="15" t="s">
        <v>7</v>
      </c>
      <c r="H34" s="15" t="s">
        <v>8</v>
      </c>
      <c r="I34" s="16"/>
      <c r="J34" s="17"/>
    </row>
    <row r="35" spans="1:10" ht="14.25" customHeight="1">
      <c r="A35" s="15" t="s">
        <v>9</v>
      </c>
      <c r="B35" s="15" t="s">
        <v>140</v>
      </c>
      <c r="C35" s="15" t="s">
        <v>141</v>
      </c>
      <c r="D35" s="15" t="s">
        <v>142</v>
      </c>
      <c r="E35" s="15" t="s">
        <v>17</v>
      </c>
      <c r="F35" s="15" t="s">
        <v>541</v>
      </c>
      <c r="G35" s="15" t="s">
        <v>639</v>
      </c>
      <c r="H35" s="15" t="s">
        <v>9</v>
      </c>
      <c r="I35" s="16"/>
      <c r="J35" s="17"/>
    </row>
    <row r="36" spans="1:10" ht="14.25" customHeight="1">
      <c r="A36" s="15" t="s">
        <v>13</v>
      </c>
      <c r="B36" s="15" t="s">
        <v>143</v>
      </c>
      <c r="C36" s="15" t="s">
        <v>144</v>
      </c>
      <c r="D36" s="15" t="s">
        <v>145</v>
      </c>
      <c r="E36" s="15" t="s">
        <v>13</v>
      </c>
      <c r="F36" s="15" t="s">
        <v>565</v>
      </c>
      <c r="G36" s="15" t="s">
        <v>640</v>
      </c>
      <c r="H36" s="15" t="s">
        <v>13</v>
      </c>
      <c r="I36" s="16"/>
      <c r="J36" s="17"/>
    </row>
    <row r="37" spans="1:10" ht="14.25" customHeight="1">
      <c r="A37" s="15" t="s">
        <v>17</v>
      </c>
      <c r="B37" s="15" t="s">
        <v>146</v>
      </c>
      <c r="C37" s="15" t="s">
        <v>147</v>
      </c>
      <c r="D37" s="15" t="s">
        <v>148</v>
      </c>
      <c r="E37" s="15" t="s">
        <v>433</v>
      </c>
      <c r="F37" s="15" t="s">
        <v>504</v>
      </c>
      <c r="G37" s="15" t="s">
        <v>641</v>
      </c>
      <c r="H37" s="15" t="s">
        <v>21</v>
      </c>
      <c r="I37" s="16"/>
      <c r="J37" s="17"/>
    </row>
    <row r="38" spans="1:10" ht="14.25" customHeight="1">
      <c r="A38" s="15" t="s">
        <v>21</v>
      </c>
      <c r="B38" s="15" t="s">
        <v>433</v>
      </c>
      <c r="C38" s="15" t="s">
        <v>149</v>
      </c>
      <c r="D38" s="15" t="s">
        <v>130</v>
      </c>
      <c r="E38" s="15" t="s">
        <v>9</v>
      </c>
      <c r="F38" s="15" t="s">
        <v>502</v>
      </c>
      <c r="G38" s="15" t="s">
        <v>642</v>
      </c>
      <c r="H38" s="15" t="s">
        <v>17</v>
      </c>
      <c r="I38" s="16"/>
      <c r="J38" s="17"/>
    </row>
    <row r="39" spans="1:10" ht="15" customHeight="1" outlineLevel="1">
      <c r="A39" s="18"/>
      <c r="B39" s="18"/>
      <c r="C39" s="19"/>
      <c r="D39" s="19"/>
      <c r="E39" s="19"/>
      <c r="F39" s="19"/>
      <c r="G39" s="19"/>
      <c r="H39" s="19"/>
      <c r="I39" s="20"/>
      <c r="J39" s="20"/>
    </row>
    <row r="40" spans="1:10" ht="14.25" customHeight="1" outlineLevel="1">
      <c r="A40" s="17"/>
      <c r="B40" s="21"/>
      <c r="C40" s="15"/>
      <c r="D40" s="15" t="s">
        <v>25</v>
      </c>
      <c r="E40" s="15" t="s">
        <v>26</v>
      </c>
      <c r="F40" s="15" t="s">
        <v>27</v>
      </c>
      <c r="G40" s="15" t="s">
        <v>28</v>
      </c>
      <c r="H40" s="15" t="s">
        <v>29</v>
      </c>
      <c r="I40" s="15" t="s">
        <v>30</v>
      </c>
      <c r="J40" s="15" t="s">
        <v>31</v>
      </c>
    </row>
    <row r="41" spans="1:10" ht="14.25" customHeight="1" outlineLevel="1">
      <c r="A41" s="17"/>
      <c r="B41" s="21"/>
      <c r="C41" s="15" t="s">
        <v>32</v>
      </c>
      <c r="D41" s="15" t="s">
        <v>643</v>
      </c>
      <c r="E41" s="15" t="s">
        <v>486</v>
      </c>
      <c r="F41" s="15" t="s">
        <v>486</v>
      </c>
      <c r="G41" s="15"/>
      <c r="H41" s="15"/>
      <c r="I41" s="15" t="s">
        <v>444</v>
      </c>
      <c r="J41" s="15" t="s">
        <v>21</v>
      </c>
    </row>
    <row r="42" spans="1:10" ht="14.25" customHeight="1" outlineLevel="1">
      <c r="A42" s="17"/>
      <c r="B42" s="21"/>
      <c r="C42" s="15" t="s">
        <v>33</v>
      </c>
      <c r="D42" s="15" t="s">
        <v>470</v>
      </c>
      <c r="E42" s="15" t="s">
        <v>468</v>
      </c>
      <c r="F42" s="15" t="s">
        <v>476</v>
      </c>
      <c r="G42" s="15"/>
      <c r="H42" s="15"/>
      <c r="I42" s="15" t="s">
        <v>444</v>
      </c>
      <c r="J42" s="15" t="s">
        <v>17</v>
      </c>
    </row>
    <row r="43" spans="1:10" ht="14.25" customHeight="1" outlineLevel="1">
      <c r="A43" s="17"/>
      <c r="B43" s="21"/>
      <c r="C43" s="15" t="s">
        <v>34</v>
      </c>
      <c r="D43" s="15" t="s">
        <v>469</v>
      </c>
      <c r="E43" s="15" t="s">
        <v>488</v>
      </c>
      <c r="F43" s="15" t="s">
        <v>488</v>
      </c>
      <c r="G43" s="15"/>
      <c r="H43" s="15"/>
      <c r="I43" s="15" t="s">
        <v>444</v>
      </c>
      <c r="J43" s="15" t="s">
        <v>13</v>
      </c>
    </row>
    <row r="44" spans="1:10" ht="14.25" customHeight="1" outlineLevel="1">
      <c r="A44" s="17"/>
      <c r="B44" s="21"/>
      <c r="C44" s="15" t="s">
        <v>35</v>
      </c>
      <c r="D44" s="15" t="s">
        <v>476</v>
      </c>
      <c r="E44" s="15" t="s">
        <v>468</v>
      </c>
      <c r="F44" s="15" t="s">
        <v>470</v>
      </c>
      <c r="G44" s="15"/>
      <c r="H44" s="15"/>
      <c r="I44" s="15" t="s">
        <v>444</v>
      </c>
      <c r="J44" s="15" t="s">
        <v>21</v>
      </c>
    </row>
    <row r="45" spans="1:10" ht="14.25" customHeight="1" outlineLevel="1">
      <c r="A45" s="17"/>
      <c r="B45" s="21"/>
      <c r="C45" s="15" t="s">
        <v>36</v>
      </c>
      <c r="D45" s="15" t="s">
        <v>470</v>
      </c>
      <c r="E45" s="15" t="s">
        <v>476</v>
      </c>
      <c r="F45" s="15" t="s">
        <v>471</v>
      </c>
      <c r="G45" s="15" t="s">
        <v>488</v>
      </c>
      <c r="H45" s="15"/>
      <c r="I45" s="15" t="s">
        <v>428</v>
      </c>
      <c r="J45" s="15" t="s">
        <v>17</v>
      </c>
    </row>
    <row r="46" spans="1:10" ht="14.25" customHeight="1" outlineLevel="1">
      <c r="A46" s="17"/>
      <c r="B46" s="21"/>
      <c r="C46" s="15" t="s">
        <v>37</v>
      </c>
      <c r="D46" s="15" t="s">
        <v>644</v>
      </c>
      <c r="E46" s="15" t="s">
        <v>521</v>
      </c>
      <c r="F46" s="15" t="s">
        <v>644</v>
      </c>
      <c r="G46" s="15"/>
      <c r="H46" s="15"/>
      <c r="I46" s="15" t="s">
        <v>493</v>
      </c>
      <c r="J46" s="15" t="s">
        <v>9</v>
      </c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1200" verticalDpi="1200" orientation="portrait" paperSize="9" r:id="rId1"/>
  <headerFooter>
    <oddHeader>&amp;CMejlans Bollförening r.f.</oddHeader>
    <oddFooter>&amp;Cwww.mbf.fi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37.421875" style="0" customWidth="1"/>
    <col min="4" max="4" width="13.00390625" style="0" customWidth="1"/>
    <col min="5" max="5" width="26.7109375" style="0" bestFit="1" customWidth="1"/>
    <col min="6" max="6" width="24.7109375" style="0" bestFit="1" customWidth="1"/>
    <col min="7" max="7" width="19.8515625" style="0" bestFit="1" customWidth="1"/>
    <col min="8" max="8" width="8.57421875" style="0" customWidth="1"/>
  </cols>
  <sheetData>
    <row r="1" ht="15.75" thickBot="1"/>
    <row r="2" spans="1:8" ht="18" customHeight="1">
      <c r="A2" s="1"/>
      <c r="B2" s="2" t="s">
        <v>0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150</v>
      </c>
      <c r="C3" s="7"/>
      <c r="D3" s="7"/>
      <c r="E3" s="9"/>
      <c r="F3" s="5"/>
      <c r="G3" s="6"/>
      <c r="H3" s="6"/>
    </row>
    <row r="4" spans="1:8" ht="15" customHeight="1" thickBot="1">
      <c r="A4" s="1"/>
      <c r="B4" s="10" t="s">
        <v>341</v>
      </c>
      <c r="C4" s="11"/>
      <c r="D4" s="11"/>
      <c r="E4" s="12"/>
      <c r="F4" s="5"/>
      <c r="G4" s="6"/>
      <c r="H4" s="6"/>
    </row>
    <row r="5" spans="1:8" ht="15" customHeight="1">
      <c r="A5" s="13"/>
      <c r="B5" s="14"/>
      <c r="C5" s="14"/>
      <c r="D5" s="14"/>
      <c r="E5" s="22"/>
      <c r="F5" s="6"/>
      <c r="G5" s="6"/>
      <c r="H5" s="6"/>
    </row>
    <row r="6" spans="1:8" ht="13.5" customHeight="1">
      <c r="A6" s="23"/>
      <c r="B6" s="23" t="s">
        <v>2</v>
      </c>
      <c r="C6" s="23" t="s">
        <v>93</v>
      </c>
      <c r="D6" s="23" t="s">
        <v>4</v>
      </c>
      <c r="E6" s="5"/>
      <c r="F6" s="6"/>
      <c r="G6" s="6"/>
      <c r="H6" s="32"/>
    </row>
    <row r="7" spans="1:8" ht="13.5" customHeight="1">
      <c r="A7" s="33" t="s">
        <v>9</v>
      </c>
      <c r="B7" s="33" t="s">
        <v>151</v>
      </c>
      <c r="C7" s="33" t="s">
        <v>124</v>
      </c>
      <c r="D7" s="33" t="s">
        <v>125</v>
      </c>
      <c r="E7" s="24" t="s">
        <v>124</v>
      </c>
      <c r="F7" s="6"/>
      <c r="G7" s="6"/>
      <c r="H7" s="32"/>
    </row>
    <row r="8" spans="1:8" ht="13.5" customHeight="1">
      <c r="A8" s="33" t="s">
        <v>13</v>
      </c>
      <c r="B8" s="33"/>
      <c r="C8" s="33"/>
      <c r="D8" s="33"/>
      <c r="E8" s="25"/>
      <c r="F8" s="24" t="s">
        <v>124</v>
      </c>
      <c r="G8" s="6"/>
      <c r="H8" s="32"/>
    </row>
    <row r="9" spans="1:8" ht="13.5" customHeight="1">
      <c r="A9" s="23" t="s">
        <v>17</v>
      </c>
      <c r="B9" s="23" t="s">
        <v>152</v>
      </c>
      <c r="C9" s="23" t="s">
        <v>135</v>
      </c>
      <c r="D9" s="23" t="s">
        <v>136</v>
      </c>
      <c r="E9" s="26" t="s">
        <v>135</v>
      </c>
      <c r="F9" s="25" t="s">
        <v>645</v>
      </c>
      <c r="G9" s="5"/>
      <c r="H9" s="32"/>
    </row>
    <row r="10" spans="1:8" ht="13.5" customHeight="1">
      <c r="A10" s="23" t="s">
        <v>21</v>
      </c>
      <c r="B10" s="23" t="s">
        <v>267</v>
      </c>
      <c r="C10" s="23" t="s">
        <v>144</v>
      </c>
      <c r="D10" s="23" t="s">
        <v>145</v>
      </c>
      <c r="E10" s="27" t="s">
        <v>646</v>
      </c>
      <c r="F10" s="1"/>
      <c r="G10" s="26" t="s">
        <v>124</v>
      </c>
      <c r="H10" s="34"/>
    </row>
    <row r="11" spans="1:8" ht="13.5" customHeight="1">
      <c r="A11" s="33" t="s">
        <v>94</v>
      </c>
      <c r="B11" s="33" t="s">
        <v>275</v>
      </c>
      <c r="C11" s="33" t="s">
        <v>141</v>
      </c>
      <c r="D11" s="33" t="s">
        <v>142</v>
      </c>
      <c r="E11" s="24" t="s">
        <v>141</v>
      </c>
      <c r="F11" s="1"/>
      <c r="G11" s="25" t="s">
        <v>647</v>
      </c>
      <c r="H11" s="34"/>
    </row>
    <row r="12" spans="1:8" ht="13.5" customHeight="1">
      <c r="A12" s="33" t="s">
        <v>95</v>
      </c>
      <c r="B12" s="33" t="s">
        <v>153</v>
      </c>
      <c r="C12" s="33" t="s">
        <v>127</v>
      </c>
      <c r="D12" s="33" t="s">
        <v>128</v>
      </c>
      <c r="E12" s="25" t="s">
        <v>648</v>
      </c>
      <c r="F12" s="26" t="s">
        <v>132</v>
      </c>
      <c r="G12" s="5"/>
      <c r="H12" s="32"/>
    </row>
    <row r="13" spans="1:8" ht="13.5" customHeight="1">
      <c r="A13" s="23" t="s">
        <v>96</v>
      </c>
      <c r="B13" s="23"/>
      <c r="C13" s="23"/>
      <c r="D13" s="23"/>
      <c r="E13" s="26" t="s">
        <v>132</v>
      </c>
      <c r="F13" s="27" t="s">
        <v>649</v>
      </c>
      <c r="G13" s="6"/>
      <c r="H13" s="32"/>
    </row>
    <row r="14" spans="1:8" ht="13.5" customHeight="1">
      <c r="A14" s="23" t="s">
        <v>97</v>
      </c>
      <c r="B14" s="23" t="s">
        <v>154</v>
      </c>
      <c r="C14" s="23" t="s">
        <v>132</v>
      </c>
      <c r="D14" s="23" t="s">
        <v>133</v>
      </c>
      <c r="E14" s="27"/>
      <c r="F14" s="6"/>
      <c r="G14" s="6"/>
      <c r="H14" s="32"/>
    </row>
    <row r="15" spans="1:8" ht="15" customHeight="1">
      <c r="A15" s="29"/>
      <c r="B15" s="29"/>
      <c r="C15" s="29"/>
      <c r="D15" s="29"/>
      <c r="E15" s="31"/>
      <c r="F15" s="31"/>
      <c r="G15" s="31"/>
      <c r="H15" s="30"/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1200" verticalDpi="1200" orientation="portrait" paperSize="9" scale="82" r:id="rId1"/>
  <headerFooter>
    <oddHeader>&amp;CMejlans Bollförening r.f.</oddHeader>
    <oddFooter>&amp;Cwww.mbf.fi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8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155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335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36"/>
      <c r="J6" s="17"/>
    </row>
    <row r="7" spans="1:10" ht="14.25" customHeight="1">
      <c r="A7" s="15" t="s">
        <v>9</v>
      </c>
      <c r="B7" s="15" t="s">
        <v>50</v>
      </c>
      <c r="C7" s="15" t="s">
        <v>51</v>
      </c>
      <c r="D7" s="15" t="s">
        <v>52</v>
      </c>
      <c r="E7" s="15" t="s">
        <v>13</v>
      </c>
      <c r="F7" s="15" t="s">
        <v>527</v>
      </c>
      <c r="G7" s="15" t="s">
        <v>528</v>
      </c>
      <c r="H7" s="15" t="s">
        <v>13</v>
      </c>
      <c r="I7" s="16"/>
      <c r="J7" s="17"/>
    </row>
    <row r="8" spans="1:10" ht="14.25" customHeight="1">
      <c r="A8" s="15" t="s">
        <v>13</v>
      </c>
      <c r="B8" s="15" t="s">
        <v>156</v>
      </c>
      <c r="C8" s="15" t="s">
        <v>157</v>
      </c>
      <c r="D8" s="15" t="s">
        <v>24</v>
      </c>
      <c r="E8" s="15" t="s">
        <v>17</v>
      </c>
      <c r="F8" s="15" t="s">
        <v>529</v>
      </c>
      <c r="G8" s="15" t="s">
        <v>530</v>
      </c>
      <c r="H8" s="15" t="s">
        <v>9</v>
      </c>
      <c r="I8" s="16"/>
      <c r="J8" s="17"/>
    </row>
    <row r="9" spans="1:10" ht="14.25" customHeight="1">
      <c r="A9" s="15" t="s">
        <v>17</v>
      </c>
      <c r="B9" s="15" t="s">
        <v>158</v>
      </c>
      <c r="C9" s="15" t="s">
        <v>159</v>
      </c>
      <c r="D9" s="15" t="s">
        <v>44</v>
      </c>
      <c r="E9" s="15" t="s">
        <v>9</v>
      </c>
      <c r="F9" s="15" t="s">
        <v>531</v>
      </c>
      <c r="G9" s="15" t="s">
        <v>532</v>
      </c>
      <c r="H9" s="15" t="s">
        <v>17</v>
      </c>
      <c r="I9" s="16"/>
      <c r="J9" s="17"/>
    </row>
    <row r="10" spans="1:10" ht="14.25" customHeight="1">
      <c r="A10" s="15" t="s">
        <v>21</v>
      </c>
      <c r="B10" s="15" t="s">
        <v>160</v>
      </c>
      <c r="C10" s="15" t="s">
        <v>161</v>
      </c>
      <c r="D10" s="15" t="s">
        <v>162</v>
      </c>
      <c r="E10" s="15" t="s">
        <v>433</v>
      </c>
      <c r="F10" s="15" t="s">
        <v>481</v>
      </c>
      <c r="G10" s="15" t="s">
        <v>533</v>
      </c>
      <c r="H10" s="15" t="s">
        <v>21</v>
      </c>
      <c r="I10" s="16"/>
      <c r="J10" s="17"/>
    </row>
    <row r="11" spans="1:10" ht="15" customHeight="1" outlineLevel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 outlineLevel="1">
      <c r="A12" s="17"/>
      <c r="B12" s="21"/>
      <c r="C12" s="15"/>
      <c r="D12" s="15" t="s">
        <v>25</v>
      </c>
      <c r="E12" s="15" t="s">
        <v>26</v>
      </c>
      <c r="F12" s="15" t="s">
        <v>27</v>
      </c>
      <c r="G12" s="15" t="s">
        <v>28</v>
      </c>
      <c r="H12" s="15" t="s">
        <v>29</v>
      </c>
      <c r="I12" s="15" t="s">
        <v>30</v>
      </c>
      <c r="J12" s="15" t="s">
        <v>31</v>
      </c>
    </row>
    <row r="13" spans="1:10" ht="14.25" customHeight="1" outlineLevel="1">
      <c r="A13" s="17"/>
      <c r="B13" s="21"/>
      <c r="C13" s="15" t="s">
        <v>32</v>
      </c>
      <c r="D13" s="15" t="s">
        <v>487</v>
      </c>
      <c r="E13" s="15" t="s">
        <v>469</v>
      </c>
      <c r="F13" s="15" t="s">
        <v>469</v>
      </c>
      <c r="G13" s="15" t="s">
        <v>490</v>
      </c>
      <c r="H13" s="15"/>
      <c r="I13" s="15" t="s">
        <v>428</v>
      </c>
      <c r="J13" s="15" t="s">
        <v>21</v>
      </c>
    </row>
    <row r="14" spans="1:10" ht="14.25" customHeight="1" outlineLevel="1">
      <c r="A14" s="17"/>
      <c r="B14" s="21"/>
      <c r="C14" s="15" t="s">
        <v>33</v>
      </c>
      <c r="D14" s="15" t="s">
        <v>468</v>
      </c>
      <c r="E14" s="15" t="s">
        <v>474</v>
      </c>
      <c r="F14" s="15" t="s">
        <v>486</v>
      </c>
      <c r="G14" s="15"/>
      <c r="H14" s="15"/>
      <c r="I14" s="15" t="s">
        <v>444</v>
      </c>
      <c r="J14" s="15" t="s">
        <v>17</v>
      </c>
    </row>
    <row r="15" spans="1:10" ht="14.25" customHeight="1" outlineLevel="1">
      <c r="A15" s="17"/>
      <c r="B15" s="21"/>
      <c r="C15" s="15" t="s">
        <v>34</v>
      </c>
      <c r="D15" s="15" t="s">
        <v>473</v>
      </c>
      <c r="E15" s="15" t="s">
        <v>473</v>
      </c>
      <c r="F15" s="15" t="s">
        <v>488</v>
      </c>
      <c r="G15" s="15"/>
      <c r="H15" s="15"/>
      <c r="I15" s="15" t="s">
        <v>444</v>
      </c>
      <c r="J15" s="15" t="s">
        <v>13</v>
      </c>
    </row>
    <row r="16" spans="1:10" ht="14.25" customHeight="1" outlineLevel="1">
      <c r="A16" s="17"/>
      <c r="B16" s="21"/>
      <c r="C16" s="15" t="s">
        <v>35</v>
      </c>
      <c r="D16" s="15" t="s">
        <v>492</v>
      </c>
      <c r="E16" s="15" t="s">
        <v>486</v>
      </c>
      <c r="F16" s="15" t="s">
        <v>469</v>
      </c>
      <c r="G16" s="15" t="s">
        <v>498</v>
      </c>
      <c r="H16" s="15"/>
      <c r="I16" s="15" t="s">
        <v>428</v>
      </c>
      <c r="J16" s="15" t="s">
        <v>21</v>
      </c>
    </row>
    <row r="17" spans="1:10" ht="14.25" customHeight="1" outlineLevel="1">
      <c r="A17" s="17"/>
      <c r="B17" s="21"/>
      <c r="C17" s="15" t="s">
        <v>36</v>
      </c>
      <c r="D17" s="15" t="s">
        <v>470</v>
      </c>
      <c r="E17" s="15" t="s">
        <v>471</v>
      </c>
      <c r="F17" s="15" t="s">
        <v>492</v>
      </c>
      <c r="G17" s="15" t="s">
        <v>472</v>
      </c>
      <c r="H17" s="15"/>
      <c r="I17" s="15" t="s">
        <v>32</v>
      </c>
      <c r="J17" s="15" t="s">
        <v>17</v>
      </c>
    </row>
    <row r="18" spans="1:10" ht="14.25" customHeight="1" outlineLevel="1">
      <c r="A18" s="17"/>
      <c r="B18" s="21"/>
      <c r="C18" s="15" t="s">
        <v>37</v>
      </c>
      <c r="D18" s="15" t="s">
        <v>486</v>
      </c>
      <c r="E18" s="15" t="s">
        <v>471</v>
      </c>
      <c r="F18" s="15" t="s">
        <v>473</v>
      </c>
      <c r="G18" s="15" t="s">
        <v>486</v>
      </c>
      <c r="H18" s="15"/>
      <c r="I18" s="15" t="s">
        <v>428</v>
      </c>
      <c r="J18" s="15" t="s">
        <v>9</v>
      </c>
    </row>
    <row r="20" spans="1:10" ht="14.25" customHeight="1">
      <c r="A20" s="15"/>
      <c r="B20" s="15" t="s">
        <v>2</v>
      </c>
      <c r="C20" s="15" t="s">
        <v>38</v>
      </c>
      <c r="D20" s="15" t="s">
        <v>4</v>
      </c>
      <c r="E20" s="15" t="s">
        <v>5</v>
      </c>
      <c r="F20" s="15" t="s">
        <v>6</v>
      </c>
      <c r="G20" s="15" t="s">
        <v>7</v>
      </c>
      <c r="H20" s="15" t="s">
        <v>8</v>
      </c>
      <c r="I20" s="36"/>
      <c r="J20" s="17"/>
    </row>
    <row r="21" spans="1:10" ht="14.25" customHeight="1">
      <c r="A21" s="15" t="s">
        <v>9</v>
      </c>
      <c r="B21" s="15" t="s">
        <v>163</v>
      </c>
      <c r="C21" s="15" t="s">
        <v>164</v>
      </c>
      <c r="D21" s="15" t="s">
        <v>24</v>
      </c>
      <c r="E21" s="15" t="s">
        <v>13</v>
      </c>
      <c r="F21" s="15" t="s">
        <v>527</v>
      </c>
      <c r="G21" s="15" t="s">
        <v>534</v>
      </c>
      <c r="H21" s="15" t="s">
        <v>13</v>
      </c>
      <c r="I21" s="16"/>
      <c r="J21" s="17"/>
    </row>
    <row r="22" spans="1:10" ht="14.25" customHeight="1">
      <c r="A22" s="15" t="s">
        <v>13</v>
      </c>
      <c r="B22" s="15" t="s">
        <v>60</v>
      </c>
      <c r="C22" s="15" t="s">
        <v>61</v>
      </c>
      <c r="D22" s="15" t="s">
        <v>62</v>
      </c>
      <c r="E22" s="15" t="s">
        <v>17</v>
      </c>
      <c r="F22" s="15" t="s">
        <v>529</v>
      </c>
      <c r="G22" s="15" t="s">
        <v>535</v>
      </c>
      <c r="H22" s="15" t="s">
        <v>9</v>
      </c>
      <c r="I22" s="16"/>
      <c r="J22" s="17"/>
    </row>
    <row r="23" spans="1:10" ht="14.25" customHeight="1">
      <c r="A23" s="15" t="s">
        <v>17</v>
      </c>
      <c r="B23" s="15" t="s">
        <v>68</v>
      </c>
      <c r="C23" s="15" t="s">
        <v>69</v>
      </c>
      <c r="D23" s="15" t="s">
        <v>41</v>
      </c>
      <c r="E23" s="15" t="s">
        <v>9</v>
      </c>
      <c r="F23" s="15" t="s">
        <v>536</v>
      </c>
      <c r="G23" s="15" t="s">
        <v>537</v>
      </c>
      <c r="H23" s="15" t="s">
        <v>17</v>
      </c>
      <c r="I23" s="16"/>
      <c r="J23" s="17"/>
    </row>
    <row r="24" spans="1:10" ht="14.25" customHeight="1">
      <c r="A24" s="15" t="s">
        <v>21</v>
      </c>
      <c r="B24" s="15" t="s">
        <v>47</v>
      </c>
      <c r="C24" s="15" t="s">
        <v>165</v>
      </c>
      <c r="D24" s="15" t="s">
        <v>20</v>
      </c>
      <c r="E24" s="15" t="s">
        <v>433</v>
      </c>
      <c r="F24" s="15" t="s">
        <v>538</v>
      </c>
      <c r="G24" s="15" t="s">
        <v>539</v>
      </c>
      <c r="H24" s="15" t="s">
        <v>21</v>
      </c>
      <c r="I24" s="16"/>
      <c r="J24" s="17"/>
    </row>
    <row r="25" spans="1:10" ht="15" customHeight="1" outlineLevel="1">
      <c r="A25" s="18"/>
      <c r="B25" s="18"/>
      <c r="C25" s="19"/>
      <c r="D25" s="19"/>
      <c r="E25" s="19"/>
      <c r="F25" s="19"/>
      <c r="G25" s="19"/>
      <c r="H25" s="19"/>
      <c r="I25" s="20"/>
      <c r="J25" s="20"/>
    </row>
    <row r="26" spans="1:10" ht="14.25" customHeight="1" outlineLevel="1">
      <c r="A26" s="17"/>
      <c r="B26" s="21"/>
      <c r="C26" s="15"/>
      <c r="D26" s="15" t="s">
        <v>25</v>
      </c>
      <c r="E26" s="15" t="s">
        <v>26</v>
      </c>
      <c r="F26" s="15" t="s">
        <v>27</v>
      </c>
      <c r="G26" s="15" t="s">
        <v>28</v>
      </c>
      <c r="H26" s="15" t="s">
        <v>29</v>
      </c>
      <c r="I26" s="15" t="s">
        <v>30</v>
      </c>
      <c r="J26" s="15" t="s">
        <v>31</v>
      </c>
    </row>
    <row r="27" spans="1:10" ht="14.25" customHeight="1" outlineLevel="1">
      <c r="A27" s="17"/>
      <c r="B27" s="21"/>
      <c r="C27" s="15" t="s">
        <v>32</v>
      </c>
      <c r="D27" s="15" t="s">
        <v>486</v>
      </c>
      <c r="E27" s="15" t="s">
        <v>486</v>
      </c>
      <c r="F27" s="15" t="s">
        <v>473</v>
      </c>
      <c r="G27" s="15"/>
      <c r="H27" s="15"/>
      <c r="I27" s="15" t="s">
        <v>444</v>
      </c>
      <c r="J27" s="15" t="s">
        <v>21</v>
      </c>
    </row>
    <row r="28" spans="1:10" ht="14.25" customHeight="1" outlineLevel="1">
      <c r="A28" s="17"/>
      <c r="B28" s="21"/>
      <c r="C28" s="15" t="s">
        <v>33</v>
      </c>
      <c r="D28" s="15" t="s">
        <v>474</v>
      </c>
      <c r="E28" s="15" t="s">
        <v>488</v>
      </c>
      <c r="F28" s="15" t="s">
        <v>474</v>
      </c>
      <c r="G28" s="15"/>
      <c r="H28" s="15"/>
      <c r="I28" s="15" t="s">
        <v>444</v>
      </c>
      <c r="J28" s="15" t="s">
        <v>17</v>
      </c>
    </row>
    <row r="29" spans="1:10" ht="14.25" customHeight="1" outlineLevel="1">
      <c r="A29" s="17"/>
      <c r="B29" s="21"/>
      <c r="C29" s="15" t="s">
        <v>34</v>
      </c>
      <c r="D29" s="15" t="s">
        <v>498</v>
      </c>
      <c r="E29" s="15" t="s">
        <v>476</v>
      </c>
      <c r="F29" s="15" t="s">
        <v>492</v>
      </c>
      <c r="G29" s="15" t="s">
        <v>469</v>
      </c>
      <c r="H29" s="15"/>
      <c r="I29" s="15" t="s">
        <v>428</v>
      </c>
      <c r="J29" s="15" t="s">
        <v>13</v>
      </c>
    </row>
    <row r="30" spans="1:10" ht="14.25" customHeight="1" outlineLevel="1">
      <c r="A30" s="17"/>
      <c r="B30" s="21"/>
      <c r="C30" s="15" t="s">
        <v>35</v>
      </c>
      <c r="D30" s="15" t="s">
        <v>521</v>
      </c>
      <c r="E30" s="15" t="s">
        <v>488</v>
      </c>
      <c r="F30" s="15" t="s">
        <v>486</v>
      </c>
      <c r="G30" s="15" t="s">
        <v>474</v>
      </c>
      <c r="H30" s="15"/>
      <c r="I30" s="15" t="s">
        <v>428</v>
      </c>
      <c r="J30" s="15" t="s">
        <v>21</v>
      </c>
    </row>
    <row r="31" spans="1:10" ht="14.25" customHeight="1" outlineLevel="1">
      <c r="A31" s="17"/>
      <c r="B31" s="21"/>
      <c r="C31" s="15" t="s">
        <v>36</v>
      </c>
      <c r="D31" s="15" t="s">
        <v>487</v>
      </c>
      <c r="E31" s="15" t="s">
        <v>540</v>
      </c>
      <c r="F31" s="15" t="s">
        <v>474</v>
      </c>
      <c r="G31" s="15" t="s">
        <v>471</v>
      </c>
      <c r="H31" s="15"/>
      <c r="I31" s="15" t="s">
        <v>32</v>
      </c>
      <c r="J31" s="15" t="s">
        <v>17</v>
      </c>
    </row>
    <row r="32" spans="1:10" ht="14.25" customHeight="1" outlineLevel="1">
      <c r="A32" s="17"/>
      <c r="B32" s="21"/>
      <c r="C32" s="15" t="s">
        <v>37</v>
      </c>
      <c r="D32" s="15" t="s">
        <v>492</v>
      </c>
      <c r="E32" s="15" t="s">
        <v>470</v>
      </c>
      <c r="F32" s="15" t="s">
        <v>469</v>
      </c>
      <c r="G32" s="15" t="s">
        <v>486</v>
      </c>
      <c r="H32" s="15"/>
      <c r="I32" s="15" t="s">
        <v>428</v>
      </c>
      <c r="J32" s="15" t="s">
        <v>9</v>
      </c>
    </row>
    <row r="34" spans="1:10" ht="14.25" customHeight="1">
      <c r="A34" s="15"/>
      <c r="B34" s="15" t="s">
        <v>2</v>
      </c>
      <c r="C34" s="15" t="s">
        <v>49</v>
      </c>
      <c r="D34" s="15" t="s">
        <v>4</v>
      </c>
      <c r="E34" s="15" t="s">
        <v>5</v>
      </c>
      <c r="F34" s="15" t="s">
        <v>6</v>
      </c>
      <c r="G34" s="15" t="s">
        <v>7</v>
      </c>
      <c r="H34" s="15" t="s">
        <v>8</v>
      </c>
      <c r="I34" s="36"/>
      <c r="J34" s="17"/>
    </row>
    <row r="35" spans="1:10" ht="14.25" customHeight="1">
      <c r="A35" s="15" t="s">
        <v>9</v>
      </c>
      <c r="B35" s="15" t="s">
        <v>166</v>
      </c>
      <c r="C35" s="15" t="s">
        <v>167</v>
      </c>
      <c r="D35" s="15" t="s">
        <v>168</v>
      </c>
      <c r="E35" s="15" t="s">
        <v>17</v>
      </c>
      <c r="F35" s="15" t="s">
        <v>541</v>
      </c>
      <c r="G35" s="15" t="s">
        <v>542</v>
      </c>
      <c r="H35" s="15" t="s">
        <v>9</v>
      </c>
      <c r="I35" s="16"/>
      <c r="J35" s="17"/>
    </row>
    <row r="36" spans="1:10" ht="14.25" customHeight="1">
      <c r="A36" s="15" t="s">
        <v>13</v>
      </c>
      <c r="B36" s="15" t="s">
        <v>169</v>
      </c>
      <c r="C36" s="15" t="s">
        <v>170</v>
      </c>
      <c r="D36" s="15" t="s">
        <v>12</v>
      </c>
      <c r="E36" s="15" t="s">
        <v>13</v>
      </c>
      <c r="F36" s="15" t="s">
        <v>543</v>
      </c>
      <c r="G36" s="15" t="s">
        <v>544</v>
      </c>
      <c r="H36" s="15" t="s">
        <v>13</v>
      </c>
      <c r="I36" s="16"/>
      <c r="J36" s="17"/>
    </row>
    <row r="37" spans="1:10" ht="14.25" customHeight="1">
      <c r="A37" s="15" t="s">
        <v>17</v>
      </c>
      <c r="B37" s="15" t="s">
        <v>171</v>
      </c>
      <c r="C37" s="15" t="s">
        <v>172</v>
      </c>
      <c r="D37" s="15" t="s">
        <v>162</v>
      </c>
      <c r="E37" s="15" t="s">
        <v>9</v>
      </c>
      <c r="F37" s="15" t="s">
        <v>545</v>
      </c>
      <c r="G37" s="15" t="s">
        <v>546</v>
      </c>
      <c r="H37" s="15" t="s">
        <v>17</v>
      </c>
      <c r="I37" s="16"/>
      <c r="J37" s="17"/>
    </row>
    <row r="38" spans="1:10" ht="14.25" customHeight="1">
      <c r="A38" s="15" t="s">
        <v>21</v>
      </c>
      <c r="B38" s="15" t="s">
        <v>47</v>
      </c>
      <c r="C38" s="15" t="s">
        <v>173</v>
      </c>
      <c r="D38" s="15" t="s">
        <v>58</v>
      </c>
      <c r="E38" s="15" t="s">
        <v>433</v>
      </c>
      <c r="F38" s="15" t="s">
        <v>504</v>
      </c>
      <c r="G38" s="15" t="s">
        <v>547</v>
      </c>
      <c r="H38" s="15" t="s">
        <v>21</v>
      </c>
      <c r="I38" s="16"/>
      <c r="J38" s="17"/>
    </row>
    <row r="39" spans="1:10" ht="15" customHeight="1" outlineLevel="1">
      <c r="A39" s="18"/>
      <c r="B39" s="18"/>
      <c r="C39" s="19"/>
      <c r="D39" s="19"/>
      <c r="E39" s="19"/>
      <c r="F39" s="19"/>
      <c r="G39" s="19"/>
      <c r="H39" s="19"/>
      <c r="I39" s="20"/>
      <c r="J39" s="20"/>
    </row>
    <row r="40" spans="1:10" ht="14.25" customHeight="1" outlineLevel="1">
      <c r="A40" s="17"/>
      <c r="B40" s="21"/>
      <c r="C40" s="15"/>
      <c r="D40" s="15" t="s">
        <v>25</v>
      </c>
      <c r="E40" s="15" t="s">
        <v>26</v>
      </c>
      <c r="F40" s="15" t="s">
        <v>27</v>
      </c>
      <c r="G40" s="15" t="s">
        <v>28</v>
      </c>
      <c r="H40" s="15" t="s">
        <v>29</v>
      </c>
      <c r="I40" s="15" t="s">
        <v>30</v>
      </c>
      <c r="J40" s="15" t="s">
        <v>31</v>
      </c>
    </row>
    <row r="41" spans="1:10" ht="14.25" customHeight="1" outlineLevel="1">
      <c r="A41" s="17"/>
      <c r="B41" s="21"/>
      <c r="C41" s="15" t="s">
        <v>32</v>
      </c>
      <c r="D41" s="15" t="s">
        <v>469</v>
      </c>
      <c r="E41" s="15" t="s">
        <v>476</v>
      </c>
      <c r="F41" s="15" t="s">
        <v>487</v>
      </c>
      <c r="G41" s="15" t="s">
        <v>486</v>
      </c>
      <c r="H41" s="15"/>
      <c r="I41" s="15" t="s">
        <v>428</v>
      </c>
      <c r="J41" s="15" t="s">
        <v>21</v>
      </c>
    </row>
    <row r="42" spans="1:10" ht="14.25" customHeight="1" outlineLevel="1">
      <c r="A42" s="17"/>
      <c r="B42" s="21"/>
      <c r="C42" s="15" t="s">
        <v>33</v>
      </c>
      <c r="D42" s="15" t="s">
        <v>468</v>
      </c>
      <c r="E42" s="15" t="s">
        <v>469</v>
      </c>
      <c r="F42" s="15" t="s">
        <v>468</v>
      </c>
      <c r="G42" s="15"/>
      <c r="H42" s="15"/>
      <c r="I42" s="15" t="s">
        <v>444</v>
      </c>
      <c r="J42" s="15" t="s">
        <v>17</v>
      </c>
    </row>
    <row r="43" spans="1:10" ht="14.25" customHeight="1" outlineLevel="1">
      <c r="A43" s="17"/>
      <c r="B43" s="21"/>
      <c r="C43" s="15" t="s">
        <v>34</v>
      </c>
      <c r="D43" s="15" t="s">
        <v>476</v>
      </c>
      <c r="E43" s="15" t="s">
        <v>488</v>
      </c>
      <c r="F43" s="15" t="s">
        <v>468</v>
      </c>
      <c r="G43" s="15"/>
      <c r="H43" s="15"/>
      <c r="I43" s="15" t="s">
        <v>444</v>
      </c>
      <c r="J43" s="15" t="s">
        <v>13</v>
      </c>
    </row>
    <row r="44" spans="1:10" ht="14.25" customHeight="1" outlineLevel="1">
      <c r="A44" s="17"/>
      <c r="B44" s="21"/>
      <c r="C44" s="15" t="s">
        <v>35</v>
      </c>
      <c r="D44" s="15" t="s">
        <v>469</v>
      </c>
      <c r="E44" s="15" t="s">
        <v>548</v>
      </c>
      <c r="F44" s="15" t="s">
        <v>473</v>
      </c>
      <c r="G44" s="15" t="s">
        <v>474</v>
      </c>
      <c r="H44" s="15"/>
      <c r="I44" s="15" t="s">
        <v>428</v>
      </c>
      <c r="J44" s="15" t="s">
        <v>21</v>
      </c>
    </row>
    <row r="45" spans="1:10" ht="14.25" customHeight="1" outlineLevel="1">
      <c r="A45" s="17"/>
      <c r="B45" s="21"/>
      <c r="C45" s="15" t="s">
        <v>36</v>
      </c>
      <c r="D45" s="15" t="s">
        <v>468</v>
      </c>
      <c r="E45" s="15" t="s">
        <v>486</v>
      </c>
      <c r="F45" s="15" t="s">
        <v>469</v>
      </c>
      <c r="G45" s="15"/>
      <c r="H45" s="15"/>
      <c r="I45" s="15" t="s">
        <v>444</v>
      </c>
      <c r="J45" s="15" t="s">
        <v>17</v>
      </c>
    </row>
    <row r="46" spans="1:10" ht="14.25" customHeight="1" outlineLevel="1">
      <c r="A46" s="17"/>
      <c r="B46" s="21"/>
      <c r="C46" s="15" t="s">
        <v>37</v>
      </c>
      <c r="D46" s="15" t="s">
        <v>488</v>
      </c>
      <c r="E46" s="15" t="s">
        <v>488</v>
      </c>
      <c r="F46" s="15" t="s">
        <v>488</v>
      </c>
      <c r="G46" s="15"/>
      <c r="H46" s="15"/>
      <c r="I46" s="15" t="s">
        <v>444</v>
      </c>
      <c r="J46" s="15" t="s">
        <v>9</v>
      </c>
    </row>
    <row r="48" spans="1:10" ht="14.25" customHeight="1">
      <c r="A48" s="15"/>
      <c r="B48" s="15" t="s">
        <v>2</v>
      </c>
      <c r="C48" s="15" t="s">
        <v>59</v>
      </c>
      <c r="D48" s="15" t="s">
        <v>4</v>
      </c>
      <c r="E48" s="15" t="s">
        <v>5</v>
      </c>
      <c r="F48" s="15" t="s">
        <v>6</v>
      </c>
      <c r="G48" s="15" t="s">
        <v>7</v>
      </c>
      <c r="H48" s="15" t="s">
        <v>8</v>
      </c>
      <c r="I48" s="36"/>
      <c r="J48" s="17"/>
    </row>
    <row r="49" spans="1:10" ht="14.25" customHeight="1">
      <c r="A49" s="15" t="s">
        <v>9</v>
      </c>
      <c r="B49" s="15" t="s">
        <v>174</v>
      </c>
      <c r="C49" s="15" t="s">
        <v>175</v>
      </c>
      <c r="D49" s="15" t="s">
        <v>20</v>
      </c>
      <c r="E49" s="15" t="s">
        <v>17</v>
      </c>
      <c r="F49" s="15" t="s">
        <v>529</v>
      </c>
      <c r="G49" s="15" t="s">
        <v>549</v>
      </c>
      <c r="H49" s="15" t="s">
        <v>9</v>
      </c>
      <c r="I49" s="16"/>
      <c r="J49" s="17"/>
    </row>
    <row r="50" spans="1:10" ht="14.25" customHeight="1">
      <c r="A50" s="15" t="s">
        <v>13</v>
      </c>
      <c r="B50" s="15" t="s">
        <v>77</v>
      </c>
      <c r="C50" s="15" t="s">
        <v>78</v>
      </c>
      <c r="D50" s="15" t="s">
        <v>24</v>
      </c>
      <c r="E50" s="15" t="s">
        <v>13</v>
      </c>
      <c r="F50" s="15" t="s">
        <v>550</v>
      </c>
      <c r="G50" s="15" t="s">
        <v>551</v>
      </c>
      <c r="H50" s="15" t="s">
        <v>13</v>
      </c>
      <c r="I50" s="16"/>
      <c r="J50" s="17"/>
    </row>
    <row r="51" spans="1:10" ht="14.25" customHeight="1">
      <c r="A51" s="15" t="s">
        <v>17</v>
      </c>
      <c r="B51" s="15" t="s">
        <v>70</v>
      </c>
      <c r="C51" s="15" t="s">
        <v>71</v>
      </c>
      <c r="D51" s="15" t="s">
        <v>12</v>
      </c>
      <c r="E51" s="15" t="s">
        <v>433</v>
      </c>
      <c r="F51" s="15" t="s">
        <v>538</v>
      </c>
      <c r="G51" s="15" t="s">
        <v>552</v>
      </c>
      <c r="H51" s="15" t="s">
        <v>21</v>
      </c>
      <c r="I51" s="16"/>
      <c r="J51" s="17"/>
    </row>
    <row r="52" spans="1:10" ht="14.25" customHeight="1">
      <c r="A52" s="15" t="s">
        <v>21</v>
      </c>
      <c r="B52" s="15" t="s">
        <v>47</v>
      </c>
      <c r="C52" s="15" t="s">
        <v>176</v>
      </c>
      <c r="D52" s="15" t="s">
        <v>58</v>
      </c>
      <c r="E52" s="15" t="s">
        <v>9</v>
      </c>
      <c r="F52" s="15" t="s">
        <v>553</v>
      </c>
      <c r="G52" s="15" t="s">
        <v>554</v>
      </c>
      <c r="H52" s="15" t="s">
        <v>17</v>
      </c>
      <c r="I52" s="16"/>
      <c r="J52" s="17"/>
    </row>
    <row r="53" spans="1:10" ht="15" customHeight="1" outlineLevel="1">
      <c r="A53" s="18"/>
      <c r="B53" s="18"/>
      <c r="C53" s="19"/>
      <c r="D53" s="19"/>
      <c r="E53" s="19"/>
      <c r="F53" s="19"/>
      <c r="G53" s="19"/>
      <c r="H53" s="19"/>
      <c r="I53" s="20"/>
      <c r="J53" s="20"/>
    </row>
    <row r="54" spans="1:10" ht="14.25" customHeight="1" outlineLevel="1">
      <c r="A54" s="17"/>
      <c r="B54" s="21"/>
      <c r="C54" s="15"/>
      <c r="D54" s="15" t="s">
        <v>25</v>
      </c>
      <c r="E54" s="15" t="s">
        <v>26</v>
      </c>
      <c r="F54" s="15" t="s">
        <v>27</v>
      </c>
      <c r="G54" s="15" t="s">
        <v>28</v>
      </c>
      <c r="H54" s="15" t="s">
        <v>29</v>
      </c>
      <c r="I54" s="15" t="s">
        <v>30</v>
      </c>
      <c r="J54" s="15" t="s">
        <v>31</v>
      </c>
    </row>
    <row r="55" spans="1:10" ht="14.25" customHeight="1" outlineLevel="1">
      <c r="A55" s="17"/>
      <c r="B55" s="21"/>
      <c r="C55" s="15" t="s">
        <v>32</v>
      </c>
      <c r="D55" s="15" t="s">
        <v>469</v>
      </c>
      <c r="E55" s="15" t="s">
        <v>468</v>
      </c>
      <c r="F55" s="15" t="s">
        <v>490</v>
      </c>
      <c r="G55" s="15"/>
      <c r="H55" s="15"/>
      <c r="I55" s="15" t="s">
        <v>444</v>
      </c>
      <c r="J55" s="15" t="s">
        <v>21</v>
      </c>
    </row>
    <row r="56" spans="1:10" ht="14.25" customHeight="1" outlineLevel="1">
      <c r="A56" s="17"/>
      <c r="B56" s="21"/>
      <c r="C56" s="15" t="s">
        <v>33</v>
      </c>
      <c r="D56" s="15" t="s">
        <v>485</v>
      </c>
      <c r="E56" s="15" t="s">
        <v>492</v>
      </c>
      <c r="F56" s="15" t="s">
        <v>555</v>
      </c>
      <c r="G56" s="15" t="s">
        <v>490</v>
      </c>
      <c r="H56" s="15"/>
      <c r="I56" s="15" t="s">
        <v>428</v>
      </c>
      <c r="J56" s="15" t="s">
        <v>17</v>
      </c>
    </row>
    <row r="57" spans="1:10" ht="14.25" customHeight="1" outlineLevel="1">
      <c r="A57" s="17"/>
      <c r="B57" s="21"/>
      <c r="C57" s="15" t="s">
        <v>34</v>
      </c>
      <c r="D57" s="15" t="s">
        <v>490</v>
      </c>
      <c r="E57" s="15" t="s">
        <v>469</v>
      </c>
      <c r="F57" s="15" t="s">
        <v>474</v>
      </c>
      <c r="G57" s="15"/>
      <c r="H57" s="15"/>
      <c r="I57" s="15" t="s">
        <v>444</v>
      </c>
      <c r="J57" s="15" t="s">
        <v>13</v>
      </c>
    </row>
    <row r="58" spans="1:10" ht="14.25" customHeight="1" outlineLevel="1">
      <c r="A58" s="17"/>
      <c r="B58" s="21"/>
      <c r="C58" s="15" t="s">
        <v>35</v>
      </c>
      <c r="D58" s="15" t="s">
        <v>476</v>
      </c>
      <c r="E58" s="15" t="s">
        <v>506</v>
      </c>
      <c r="F58" s="15" t="s">
        <v>498</v>
      </c>
      <c r="G58" s="15"/>
      <c r="H58" s="15"/>
      <c r="I58" s="15" t="s">
        <v>444</v>
      </c>
      <c r="J58" s="15" t="s">
        <v>21</v>
      </c>
    </row>
    <row r="59" spans="1:10" ht="14.25" customHeight="1" outlineLevel="1">
      <c r="A59" s="17"/>
      <c r="B59" s="21"/>
      <c r="C59" s="15" t="s">
        <v>36</v>
      </c>
      <c r="D59" s="15" t="s">
        <v>521</v>
      </c>
      <c r="E59" s="15" t="s">
        <v>548</v>
      </c>
      <c r="F59" s="15" t="s">
        <v>490</v>
      </c>
      <c r="G59" s="15" t="s">
        <v>486</v>
      </c>
      <c r="H59" s="15" t="s">
        <v>470</v>
      </c>
      <c r="I59" s="15" t="s">
        <v>475</v>
      </c>
      <c r="J59" s="15" t="s">
        <v>17</v>
      </c>
    </row>
    <row r="60" spans="1:10" ht="14.25" customHeight="1" outlineLevel="1">
      <c r="A60" s="17"/>
      <c r="B60" s="21"/>
      <c r="C60" s="15" t="s">
        <v>37</v>
      </c>
      <c r="D60" s="15" t="s">
        <v>486</v>
      </c>
      <c r="E60" s="15" t="s">
        <v>522</v>
      </c>
      <c r="F60" s="15" t="s">
        <v>486</v>
      </c>
      <c r="G60" s="15" t="s">
        <v>556</v>
      </c>
      <c r="H60" s="15" t="s">
        <v>472</v>
      </c>
      <c r="I60" s="15" t="s">
        <v>35</v>
      </c>
      <c r="J60" s="15" t="s">
        <v>9</v>
      </c>
    </row>
    <row r="62" spans="1:10" ht="14.25" customHeight="1">
      <c r="A62" s="15"/>
      <c r="B62" s="15" t="s">
        <v>2</v>
      </c>
      <c r="C62" s="15" t="s">
        <v>67</v>
      </c>
      <c r="D62" s="15" t="s">
        <v>4</v>
      </c>
      <c r="E62" s="15" t="s">
        <v>5</v>
      </c>
      <c r="F62" s="15" t="s">
        <v>6</v>
      </c>
      <c r="G62" s="15" t="s">
        <v>7</v>
      </c>
      <c r="H62" s="15" t="s">
        <v>8</v>
      </c>
      <c r="I62" s="36"/>
      <c r="J62" s="17"/>
    </row>
    <row r="63" spans="1:10" ht="14.25" customHeight="1">
      <c r="A63" s="15" t="s">
        <v>9</v>
      </c>
      <c r="B63" s="15" t="s">
        <v>177</v>
      </c>
      <c r="C63" s="15" t="s">
        <v>178</v>
      </c>
      <c r="D63" s="15" t="s">
        <v>24</v>
      </c>
      <c r="E63" s="15" t="s">
        <v>17</v>
      </c>
      <c r="F63" s="15" t="s">
        <v>477</v>
      </c>
      <c r="G63" s="15" t="s">
        <v>557</v>
      </c>
      <c r="H63" s="15" t="s">
        <v>9</v>
      </c>
      <c r="I63" s="16"/>
      <c r="J63" s="17"/>
    </row>
    <row r="64" spans="1:10" ht="14.25" customHeight="1">
      <c r="A64" s="15" t="s">
        <v>13</v>
      </c>
      <c r="B64" s="15" t="s">
        <v>39</v>
      </c>
      <c r="C64" s="15" t="s">
        <v>40</v>
      </c>
      <c r="D64" s="15" t="s">
        <v>41</v>
      </c>
      <c r="E64" s="15" t="s">
        <v>13</v>
      </c>
      <c r="F64" s="15" t="s">
        <v>479</v>
      </c>
      <c r="G64" s="15" t="s">
        <v>558</v>
      </c>
      <c r="H64" s="15" t="s">
        <v>13</v>
      </c>
      <c r="I64" s="16"/>
      <c r="J64" s="17"/>
    </row>
    <row r="65" spans="1:10" ht="14.25" customHeight="1">
      <c r="A65" s="15" t="s">
        <v>17</v>
      </c>
      <c r="B65" s="15" t="s">
        <v>179</v>
      </c>
      <c r="C65" s="15" t="s">
        <v>180</v>
      </c>
      <c r="D65" s="15" t="s">
        <v>58</v>
      </c>
      <c r="E65" s="15" t="s">
        <v>9</v>
      </c>
      <c r="F65" s="15" t="s">
        <v>559</v>
      </c>
      <c r="G65" s="15" t="s">
        <v>560</v>
      </c>
      <c r="H65" s="15" t="s">
        <v>17</v>
      </c>
      <c r="I65" s="16"/>
      <c r="J65" s="17"/>
    </row>
    <row r="66" spans="1:10" ht="14.25" customHeight="1">
      <c r="A66" s="15" t="s">
        <v>21</v>
      </c>
      <c r="B66" s="15" t="s">
        <v>79</v>
      </c>
      <c r="C66" s="15" t="s">
        <v>80</v>
      </c>
      <c r="D66" s="15" t="s">
        <v>65</v>
      </c>
      <c r="E66" s="15" t="s">
        <v>433</v>
      </c>
      <c r="F66" s="15" t="s">
        <v>561</v>
      </c>
      <c r="G66" s="15" t="s">
        <v>562</v>
      </c>
      <c r="H66" s="15" t="s">
        <v>21</v>
      </c>
      <c r="I66" s="16"/>
      <c r="J66" s="17"/>
    </row>
    <row r="67" spans="1:10" ht="15" customHeight="1" outlineLevel="1">
      <c r="A67" s="18"/>
      <c r="B67" s="18"/>
      <c r="C67" s="19"/>
      <c r="D67" s="19"/>
      <c r="E67" s="19"/>
      <c r="F67" s="19"/>
      <c r="G67" s="19"/>
      <c r="H67" s="19"/>
      <c r="I67" s="20"/>
      <c r="J67" s="20"/>
    </row>
    <row r="68" spans="1:10" ht="14.25" customHeight="1" outlineLevel="1">
      <c r="A68" s="17"/>
      <c r="B68" s="21"/>
      <c r="C68" s="15"/>
      <c r="D68" s="15" t="s">
        <v>25</v>
      </c>
      <c r="E68" s="15" t="s">
        <v>26</v>
      </c>
      <c r="F68" s="15" t="s">
        <v>27</v>
      </c>
      <c r="G68" s="15" t="s">
        <v>28</v>
      </c>
      <c r="H68" s="15" t="s">
        <v>29</v>
      </c>
      <c r="I68" s="15" t="s">
        <v>30</v>
      </c>
      <c r="J68" s="15" t="s">
        <v>31</v>
      </c>
    </row>
    <row r="69" spans="1:10" ht="14.25" customHeight="1" outlineLevel="1">
      <c r="A69" s="17"/>
      <c r="B69" s="21"/>
      <c r="C69" s="15" t="s">
        <v>32</v>
      </c>
      <c r="D69" s="15" t="s">
        <v>486</v>
      </c>
      <c r="E69" s="15" t="s">
        <v>476</v>
      </c>
      <c r="F69" s="15" t="s">
        <v>468</v>
      </c>
      <c r="G69" s="15"/>
      <c r="H69" s="15"/>
      <c r="I69" s="15" t="s">
        <v>444</v>
      </c>
      <c r="J69" s="15" t="s">
        <v>21</v>
      </c>
    </row>
    <row r="70" spans="1:10" ht="14.25" customHeight="1" outlineLevel="1">
      <c r="A70" s="17"/>
      <c r="B70" s="21"/>
      <c r="C70" s="15" t="s">
        <v>33</v>
      </c>
      <c r="D70" s="15" t="s">
        <v>488</v>
      </c>
      <c r="E70" s="15" t="s">
        <v>492</v>
      </c>
      <c r="F70" s="15" t="s">
        <v>473</v>
      </c>
      <c r="G70" s="15" t="s">
        <v>492</v>
      </c>
      <c r="H70" s="15" t="s">
        <v>486</v>
      </c>
      <c r="I70" s="15" t="s">
        <v>475</v>
      </c>
      <c r="J70" s="15" t="s">
        <v>17</v>
      </c>
    </row>
    <row r="71" spans="1:10" ht="14.25" customHeight="1" outlineLevel="1">
      <c r="A71" s="17"/>
      <c r="B71" s="21"/>
      <c r="C71" s="15" t="s">
        <v>34</v>
      </c>
      <c r="D71" s="15" t="s">
        <v>470</v>
      </c>
      <c r="E71" s="15" t="s">
        <v>470</v>
      </c>
      <c r="F71" s="15" t="s">
        <v>469</v>
      </c>
      <c r="G71" s="15"/>
      <c r="H71" s="15"/>
      <c r="I71" s="15" t="s">
        <v>444</v>
      </c>
      <c r="J71" s="15" t="s">
        <v>13</v>
      </c>
    </row>
    <row r="72" spans="1:10" ht="14.25" customHeight="1" outlineLevel="1">
      <c r="A72" s="17"/>
      <c r="B72" s="21"/>
      <c r="C72" s="15" t="s">
        <v>35</v>
      </c>
      <c r="D72" s="15" t="s">
        <v>563</v>
      </c>
      <c r="E72" s="15" t="s">
        <v>486</v>
      </c>
      <c r="F72" s="15" t="s">
        <v>474</v>
      </c>
      <c r="G72" s="15"/>
      <c r="H72" s="15"/>
      <c r="I72" s="15" t="s">
        <v>444</v>
      </c>
      <c r="J72" s="15" t="s">
        <v>21</v>
      </c>
    </row>
    <row r="73" spans="1:10" ht="14.25" customHeight="1" outlineLevel="1">
      <c r="A73" s="17"/>
      <c r="B73" s="21"/>
      <c r="C73" s="15" t="s">
        <v>36</v>
      </c>
      <c r="D73" s="15" t="s">
        <v>488</v>
      </c>
      <c r="E73" s="15" t="s">
        <v>488</v>
      </c>
      <c r="F73" s="15" t="s">
        <v>469</v>
      </c>
      <c r="G73" s="15"/>
      <c r="H73" s="15"/>
      <c r="I73" s="15" t="s">
        <v>444</v>
      </c>
      <c r="J73" s="15" t="s">
        <v>17</v>
      </c>
    </row>
    <row r="74" spans="1:10" ht="14.25" customHeight="1" outlineLevel="1">
      <c r="A74" s="17"/>
      <c r="B74" s="21"/>
      <c r="C74" s="15" t="s">
        <v>37</v>
      </c>
      <c r="D74" s="15" t="s">
        <v>468</v>
      </c>
      <c r="E74" s="15" t="s">
        <v>486</v>
      </c>
      <c r="F74" s="15" t="s">
        <v>489</v>
      </c>
      <c r="G74" s="15" t="s">
        <v>487</v>
      </c>
      <c r="H74" s="15" t="s">
        <v>486</v>
      </c>
      <c r="I74" s="15" t="s">
        <v>475</v>
      </c>
      <c r="J74" s="15" t="s">
        <v>9</v>
      </c>
    </row>
    <row r="76" spans="1:10" ht="14.25" customHeight="1">
      <c r="A76" s="15"/>
      <c r="B76" s="15" t="s">
        <v>2</v>
      </c>
      <c r="C76" s="15" t="s">
        <v>76</v>
      </c>
      <c r="D76" s="15" t="s">
        <v>4</v>
      </c>
      <c r="E76" s="15" t="s">
        <v>5</v>
      </c>
      <c r="F76" s="15" t="s">
        <v>6</v>
      </c>
      <c r="G76" s="15" t="s">
        <v>7</v>
      </c>
      <c r="H76" s="15" t="s">
        <v>8</v>
      </c>
      <c r="I76" s="36"/>
      <c r="J76" s="17"/>
    </row>
    <row r="77" spans="1:10" ht="14.25" customHeight="1">
      <c r="A77" s="15" t="s">
        <v>9</v>
      </c>
      <c r="B77" s="15" t="s">
        <v>181</v>
      </c>
      <c r="C77" s="15" t="s">
        <v>182</v>
      </c>
      <c r="D77" s="15" t="s">
        <v>24</v>
      </c>
      <c r="E77" s="15" t="s">
        <v>17</v>
      </c>
      <c r="F77" s="15" t="s">
        <v>541</v>
      </c>
      <c r="G77" s="15" t="s">
        <v>564</v>
      </c>
      <c r="H77" s="15" t="s">
        <v>9</v>
      </c>
      <c r="I77" s="16"/>
      <c r="J77" s="17"/>
    </row>
    <row r="78" spans="1:10" ht="14.25" customHeight="1">
      <c r="A78" s="15" t="s">
        <v>13</v>
      </c>
      <c r="B78" s="15" t="s">
        <v>183</v>
      </c>
      <c r="C78" s="15" t="s">
        <v>184</v>
      </c>
      <c r="D78" s="15" t="s">
        <v>12</v>
      </c>
      <c r="E78" s="15" t="s">
        <v>13</v>
      </c>
      <c r="F78" s="15" t="s">
        <v>565</v>
      </c>
      <c r="G78" s="15" t="s">
        <v>566</v>
      </c>
      <c r="H78" s="15" t="s">
        <v>13</v>
      </c>
      <c r="I78" s="16"/>
      <c r="J78" s="17"/>
    </row>
    <row r="79" spans="1:10" ht="14.25" customHeight="1">
      <c r="A79" s="15" t="s">
        <v>17</v>
      </c>
      <c r="B79" s="15" t="s">
        <v>185</v>
      </c>
      <c r="C79" s="15" t="s">
        <v>186</v>
      </c>
      <c r="D79" s="15" t="s">
        <v>65</v>
      </c>
      <c r="E79" s="15" t="s">
        <v>9</v>
      </c>
      <c r="F79" s="15" t="s">
        <v>502</v>
      </c>
      <c r="G79" s="15" t="s">
        <v>567</v>
      </c>
      <c r="H79" s="15" t="s">
        <v>17</v>
      </c>
      <c r="I79" s="16"/>
      <c r="J79" s="17"/>
    </row>
    <row r="80" spans="1:10" ht="14.25" customHeight="1">
      <c r="A80" s="15" t="s">
        <v>21</v>
      </c>
      <c r="B80" s="15" t="s">
        <v>42</v>
      </c>
      <c r="C80" s="15" t="s">
        <v>43</v>
      </c>
      <c r="D80" s="15" t="s">
        <v>44</v>
      </c>
      <c r="E80" s="15" t="s">
        <v>433</v>
      </c>
      <c r="F80" s="15" t="s">
        <v>504</v>
      </c>
      <c r="G80" s="15" t="s">
        <v>568</v>
      </c>
      <c r="H80" s="15" t="s">
        <v>21</v>
      </c>
      <c r="I80" s="16"/>
      <c r="J80" s="17"/>
    </row>
    <row r="81" spans="1:10" ht="15" customHeight="1" outlineLevel="1">
      <c r="A81" s="18"/>
      <c r="B81" s="18"/>
      <c r="C81" s="19"/>
      <c r="D81" s="19"/>
      <c r="E81" s="19"/>
      <c r="F81" s="19"/>
      <c r="G81" s="19"/>
      <c r="H81" s="19"/>
      <c r="I81" s="20"/>
      <c r="J81" s="20"/>
    </row>
    <row r="82" spans="1:10" ht="14.25" customHeight="1" outlineLevel="1">
      <c r="A82" s="17"/>
      <c r="B82" s="21"/>
      <c r="C82" s="15"/>
      <c r="D82" s="15" t="s">
        <v>25</v>
      </c>
      <c r="E82" s="15" t="s">
        <v>26</v>
      </c>
      <c r="F82" s="15" t="s">
        <v>27</v>
      </c>
      <c r="G82" s="15" t="s">
        <v>28</v>
      </c>
      <c r="H82" s="15" t="s">
        <v>29</v>
      </c>
      <c r="I82" s="15" t="s">
        <v>30</v>
      </c>
      <c r="J82" s="15" t="s">
        <v>31</v>
      </c>
    </row>
    <row r="83" spans="1:10" ht="14.25" customHeight="1" outlineLevel="1">
      <c r="A83" s="17"/>
      <c r="B83" s="21"/>
      <c r="C83" s="15" t="s">
        <v>32</v>
      </c>
      <c r="D83" s="15" t="s">
        <v>476</v>
      </c>
      <c r="E83" s="15" t="s">
        <v>485</v>
      </c>
      <c r="F83" s="15" t="s">
        <v>486</v>
      </c>
      <c r="G83" s="15"/>
      <c r="H83" s="15"/>
      <c r="I83" s="15" t="s">
        <v>444</v>
      </c>
      <c r="J83" s="15" t="s">
        <v>21</v>
      </c>
    </row>
    <row r="84" spans="1:10" ht="14.25" customHeight="1" outlineLevel="1">
      <c r="A84" s="17"/>
      <c r="B84" s="21"/>
      <c r="C84" s="15" t="s">
        <v>33</v>
      </c>
      <c r="D84" s="15" t="s">
        <v>468</v>
      </c>
      <c r="E84" s="15" t="s">
        <v>506</v>
      </c>
      <c r="F84" s="15" t="s">
        <v>470</v>
      </c>
      <c r="G84" s="15"/>
      <c r="H84" s="15"/>
      <c r="I84" s="15" t="s">
        <v>444</v>
      </c>
      <c r="J84" s="15" t="s">
        <v>17</v>
      </c>
    </row>
    <row r="85" spans="1:10" ht="14.25" customHeight="1" outlineLevel="1">
      <c r="A85" s="17"/>
      <c r="B85" s="21"/>
      <c r="C85" s="15" t="s">
        <v>34</v>
      </c>
      <c r="D85" s="15" t="s">
        <v>488</v>
      </c>
      <c r="E85" s="15" t="s">
        <v>488</v>
      </c>
      <c r="F85" s="15" t="s">
        <v>490</v>
      </c>
      <c r="G85" s="15"/>
      <c r="H85" s="15"/>
      <c r="I85" s="15" t="s">
        <v>444</v>
      </c>
      <c r="J85" s="15" t="s">
        <v>13</v>
      </c>
    </row>
    <row r="86" spans="1:10" ht="14.25" customHeight="1" outlineLevel="1">
      <c r="A86" s="17"/>
      <c r="B86" s="21"/>
      <c r="C86" s="15" t="s">
        <v>35</v>
      </c>
      <c r="D86" s="15" t="s">
        <v>490</v>
      </c>
      <c r="E86" s="15" t="s">
        <v>488</v>
      </c>
      <c r="F86" s="15" t="s">
        <v>486</v>
      </c>
      <c r="G86" s="15"/>
      <c r="H86" s="15"/>
      <c r="I86" s="15" t="s">
        <v>444</v>
      </c>
      <c r="J86" s="15" t="s">
        <v>21</v>
      </c>
    </row>
    <row r="87" spans="1:10" ht="14.25" customHeight="1" outlineLevel="1">
      <c r="A87" s="17"/>
      <c r="B87" s="21"/>
      <c r="C87" s="15" t="s">
        <v>36</v>
      </c>
      <c r="D87" s="15" t="s">
        <v>487</v>
      </c>
      <c r="E87" s="15" t="s">
        <v>476</v>
      </c>
      <c r="F87" s="15" t="s">
        <v>486</v>
      </c>
      <c r="G87" s="15" t="s">
        <v>470</v>
      </c>
      <c r="H87" s="15"/>
      <c r="I87" s="15" t="s">
        <v>428</v>
      </c>
      <c r="J87" s="15" t="s">
        <v>17</v>
      </c>
    </row>
    <row r="88" spans="1:10" ht="14.25" customHeight="1" outlineLevel="1">
      <c r="A88" s="17"/>
      <c r="B88" s="21"/>
      <c r="C88" s="15" t="s">
        <v>37</v>
      </c>
      <c r="D88" s="15" t="s">
        <v>468</v>
      </c>
      <c r="E88" s="15" t="s">
        <v>486</v>
      </c>
      <c r="F88" s="15" t="s">
        <v>474</v>
      </c>
      <c r="G88" s="15"/>
      <c r="H88" s="15"/>
      <c r="I88" s="15" t="s">
        <v>444</v>
      </c>
      <c r="J88" s="15" t="s">
        <v>9</v>
      </c>
    </row>
    <row r="90" spans="1:10" ht="14.25" customHeight="1">
      <c r="A90" s="15"/>
      <c r="B90" s="15" t="s">
        <v>2</v>
      </c>
      <c r="C90" s="15" t="s">
        <v>84</v>
      </c>
      <c r="D90" s="15" t="s">
        <v>4</v>
      </c>
      <c r="E90" s="15" t="s">
        <v>5</v>
      </c>
      <c r="F90" s="15" t="s">
        <v>6</v>
      </c>
      <c r="G90" s="15" t="s">
        <v>7</v>
      </c>
      <c r="H90" s="15" t="s">
        <v>8</v>
      </c>
      <c r="I90" s="36"/>
      <c r="J90" s="17"/>
    </row>
    <row r="91" spans="1:10" ht="14.25" customHeight="1">
      <c r="A91" s="15" t="s">
        <v>9</v>
      </c>
      <c r="B91" s="15" t="s">
        <v>187</v>
      </c>
      <c r="C91" s="15" t="s">
        <v>188</v>
      </c>
      <c r="D91" s="15" t="s">
        <v>52</v>
      </c>
      <c r="E91" s="15" t="s">
        <v>17</v>
      </c>
      <c r="F91" s="15" t="s">
        <v>541</v>
      </c>
      <c r="G91" s="15" t="s">
        <v>569</v>
      </c>
      <c r="H91" s="15" t="s">
        <v>9</v>
      </c>
      <c r="I91" s="16"/>
      <c r="J91" s="17"/>
    </row>
    <row r="92" spans="1:10" ht="14.25" customHeight="1">
      <c r="A92" s="15" t="s">
        <v>13</v>
      </c>
      <c r="B92" s="15" t="s">
        <v>189</v>
      </c>
      <c r="C92" s="15" t="s">
        <v>190</v>
      </c>
      <c r="D92" s="15" t="s">
        <v>24</v>
      </c>
      <c r="E92" s="15" t="s">
        <v>13</v>
      </c>
      <c r="F92" s="15" t="s">
        <v>565</v>
      </c>
      <c r="G92" s="15" t="s">
        <v>570</v>
      </c>
      <c r="H92" s="15" t="s">
        <v>13</v>
      </c>
      <c r="I92" s="16"/>
      <c r="J92" s="17"/>
    </row>
    <row r="93" spans="1:10" ht="14.25" customHeight="1">
      <c r="A93" s="15" t="s">
        <v>17</v>
      </c>
      <c r="B93" s="15" t="s">
        <v>63</v>
      </c>
      <c r="C93" s="15" t="s">
        <v>64</v>
      </c>
      <c r="D93" s="15" t="s">
        <v>65</v>
      </c>
      <c r="E93" s="15" t="s">
        <v>9</v>
      </c>
      <c r="F93" s="15" t="s">
        <v>502</v>
      </c>
      <c r="G93" s="15" t="s">
        <v>571</v>
      </c>
      <c r="H93" s="15" t="s">
        <v>17</v>
      </c>
      <c r="I93" s="16"/>
      <c r="J93" s="17"/>
    </row>
    <row r="94" spans="1:10" ht="14.25" customHeight="1">
      <c r="A94" s="15" t="s">
        <v>21</v>
      </c>
      <c r="B94" s="15" t="s">
        <v>191</v>
      </c>
      <c r="C94" s="15" t="s">
        <v>192</v>
      </c>
      <c r="D94" s="15" t="s">
        <v>12</v>
      </c>
      <c r="E94" s="15" t="s">
        <v>433</v>
      </c>
      <c r="F94" s="15" t="s">
        <v>504</v>
      </c>
      <c r="G94" s="15" t="s">
        <v>572</v>
      </c>
      <c r="H94" s="15" t="s">
        <v>21</v>
      </c>
      <c r="I94" s="16"/>
      <c r="J94" s="17"/>
    </row>
    <row r="95" spans="1:10" ht="15" customHeight="1" outlineLevel="1">
      <c r="A95" s="18"/>
      <c r="B95" s="18"/>
      <c r="C95" s="19"/>
      <c r="D95" s="19"/>
      <c r="E95" s="19"/>
      <c r="F95" s="19"/>
      <c r="G95" s="19"/>
      <c r="H95" s="19"/>
      <c r="I95" s="20"/>
      <c r="J95" s="20"/>
    </row>
    <row r="96" spans="1:10" ht="14.25" customHeight="1" outlineLevel="1">
      <c r="A96" s="17"/>
      <c r="B96" s="21"/>
      <c r="C96" s="15"/>
      <c r="D96" s="15" t="s">
        <v>25</v>
      </c>
      <c r="E96" s="15" t="s">
        <v>26</v>
      </c>
      <c r="F96" s="15" t="s">
        <v>27</v>
      </c>
      <c r="G96" s="15" t="s">
        <v>28</v>
      </c>
      <c r="H96" s="15" t="s">
        <v>29</v>
      </c>
      <c r="I96" s="15" t="s">
        <v>30</v>
      </c>
      <c r="J96" s="15" t="s">
        <v>31</v>
      </c>
    </row>
    <row r="97" spans="1:10" ht="14.25" customHeight="1" outlineLevel="1">
      <c r="A97" s="17"/>
      <c r="B97" s="21"/>
      <c r="C97" s="15" t="s">
        <v>32</v>
      </c>
      <c r="D97" s="15" t="s">
        <v>468</v>
      </c>
      <c r="E97" s="15" t="s">
        <v>488</v>
      </c>
      <c r="F97" s="15" t="s">
        <v>498</v>
      </c>
      <c r="G97" s="15"/>
      <c r="H97" s="15"/>
      <c r="I97" s="15" t="s">
        <v>444</v>
      </c>
      <c r="J97" s="15" t="s">
        <v>21</v>
      </c>
    </row>
    <row r="98" spans="1:10" ht="14.25" customHeight="1" outlineLevel="1">
      <c r="A98" s="17"/>
      <c r="B98" s="21"/>
      <c r="C98" s="15" t="s">
        <v>33</v>
      </c>
      <c r="D98" s="15" t="s">
        <v>468</v>
      </c>
      <c r="E98" s="15" t="s">
        <v>476</v>
      </c>
      <c r="F98" s="15" t="s">
        <v>470</v>
      </c>
      <c r="G98" s="15"/>
      <c r="H98" s="15"/>
      <c r="I98" s="15" t="s">
        <v>444</v>
      </c>
      <c r="J98" s="15" t="s">
        <v>17</v>
      </c>
    </row>
    <row r="99" spans="1:10" ht="14.25" customHeight="1" outlineLevel="1">
      <c r="A99" s="17"/>
      <c r="B99" s="21"/>
      <c r="C99" s="15" t="s">
        <v>34</v>
      </c>
      <c r="D99" s="15" t="s">
        <v>469</v>
      </c>
      <c r="E99" s="15" t="s">
        <v>476</v>
      </c>
      <c r="F99" s="15" t="s">
        <v>476</v>
      </c>
      <c r="G99" s="15"/>
      <c r="H99" s="15"/>
      <c r="I99" s="15" t="s">
        <v>444</v>
      </c>
      <c r="J99" s="15" t="s">
        <v>13</v>
      </c>
    </row>
    <row r="100" spans="1:10" ht="14.25" customHeight="1" outlineLevel="1">
      <c r="A100" s="17"/>
      <c r="B100" s="21"/>
      <c r="C100" s="15" t="s">
        <v>35</v>
      </c>
      <c r="D100" s="15" t="s">
        <v>468</v>
      </c>
      <c r="E100" s="15" t="s">
        <v>469</v>
      </c>
      <c r="F100" s="15" t="s">
        <v>468</v>
      </c>
      <c r="G100" s="15"/>
      <c r="H100" s="15"/>
      <c r="I100" s="15" t="s">
        <v>444</v>
      </c>
      <c r="J100" s="15" t="s">
        <v>21</v>
      </c>
    </row>
    <row r="101" spans="1:10" ht="14.25" customHeight="1" outlineLevel="1">
      <c r="A101" s="17"/>
      <c r="B101" s="21"/>
      <c r="C101" s="15" t="s">
        <v>36</v>
      </c>
      <c r="D101" s="15" t="s">
        <v>486</v>
      </c>
      <c r="E101" s="15" t="s">
        <v>492</v>
      </c>
      <c r="F101" s="15" t="s">
        <v>470</v>
      </c>
      <c r="G101" s="15" t="s">
        <v>485</v>
      </c>
      <c r="H101" s="15"/>
      <c r="I101" s="15" t="s">
        <v>428</v>
      </c>
      <c r="J101" s="15" t="s">
        <v>17</v>
      </c>
    </row>
    <row r="102" spans="1:10" ht="14.25" customHeight="1" outlineLevel="1">
      <c r="A102" s="17"/>
      <c r="B102" s="21"/>
      <c r="C102" s="15" t="s">
        <v>37</v>
      </c>
      <c r="D102" s="15" t="s">
        <v>468</v>
      </c>
      <c r="E102" s="15" t="s">
        <v>470</v>
      </c>
      <c r="F102" s="15" t="s">
        <v>486</v>
      </c>
      <c r="G102" s="15"/>
      <c r="H102" s="15"/>
      <c r="I102" s="15" t="s">
        <v>444</v>
      </c>
      <c r="J102" s="15" t="s">
        <v>9</v>
      </c>
    </row>
    <row r="104" ht="15">
      <c r="A104" s="46" t="s">
        <v>348</v>
      </c>
    </row>
    <row r="105" spans="2:4" ht="15">
      <c r="B105">
        <v>2257</v>
      </c>
      <c r="C105" t="s">
        <v>278</v>
      </c>
      <c r="D105" t="s">
        <v>52</v>
      </c>
    </row>
    <row r="106" spans="2:4" ht="15">
      <c r="B106">
        <v>2167</v>
      </c>
      <c r="C106" t="s">
        <v>281</v>
      </c>
      <c r="D106" t="s">
        <v>52</v>
      </c>
    </row>
    <row r="107" spans="2:4" ht="15">
      <c r="B107">
        <v>2051</v>
      </c>
      <c r="C107" t="s">
        <v>279</v>
      </c>
      <c r="D107" t="s">
        <v>41</v>
      </c>
    </row>
    <row r="108" spans="2:4" ht="15">
      <c r="B108">
        <v>1976</v>
      </c>
      <c r="C108" t="s">
        <v>280</v>
      </c>
      <c r="D108" t="s">
        <v>65</v>
      </c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1200" verticalDpi="1200" orientation="portrait" paperSize="9" r:id="rId1"/>
  <headerFooter>
    <oddHeader>&amp;CMejlans Bollförening r.f.</oddHeader>
    <oddFooter>&amp;Cwww.mbf.fi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9.421875" style="0" bestFit="1" customWidth="1"/>
    <col min="4" max="4" width="13.00390625" style="0" customWidth="1"/>
    <col min="5" max="7" width="18.8515625" style="0" bestFit="1" customWidth="1"/>
    <col min="8" max="8" width="17.140625" style="0" customWidth="1"/>
    <col min="9" max="9" width="15.57421875" style="0" bestFit="1" customWidth="1"/>
  </cols>
  <sheetData>
    <row r="1" ht="15.75" thickBot="1"/>
    <row r="2" spans="1:9" ht="18" customHeight="1">
      <c r="A2" s="1"/>
      <c r="B2" s="2" t="s">
        <v>0</v>
      </c>
      <c r="C2" s="3"/>
      <c r="D2" s="3"/>
      <c r="E2" s="4"/>
      <c r="F2" s="5"/>
      <c r="G2" s="6"/>
      <c r="H2" s="6"/>
      <c r="I2" s="31"/>
    </row>
    <row r="3" spans="1:9" ht="15" customHeight="1">
      <c r="A3" s="1"/>
      <c r="B3" s="8" t="s">
        <v>193</v>
      </c>
      <c r="C3" s="7"/>
      <c r="D3" s="7"/>
      <c r="E3" s="9"/>
      <c r="F3" s="5"/>
      <c r="G3" s="6"/>
      <c r="H3" s="6"/>
      <c r="I3" s="31"/>
    </row>
    <row r="4" spans="1:9" ht="15" customHeight="1" thickBot="1">
      <c r="A4" s="1"/>
      <c r="B4" s="10" t="s">
        <v>342</v>
      </c>
      <c r="C4" s="11"/>
      <c r="D4" s="11"/>
      <c r="E4" s="12"/>
      <c r="F4" s="5"/>
      <c r="G4" s="6"/>
      <c r="H4" s="6"/>
      <c r="I4" s="31"/>
    </row>
    <row r="5" spans="1:9" ht="15" customHeight="1">
      <c r="A5" s="13"/>
      <c r="B5" s="14"/>
      <c r="C5" s="14"/>
      <c r="D5" s="14"/>
      <c r="E5" s="22"/>
      <c r="F5" s="6"/>
      <c r="G5" s="6"/>
      <c r="H5" s="6"/>
      <c r="I5" s="31"/>
    </row>
    <row r="6" spans="1:9" ht="13.5" customHeight="1">
      <c r="A6" s="23"/>
      <c r="B6" s="23" t="s">
        <v>2</v>
      </c>
      <c r="C6" s="23" t="s">
        <v>93</v>
      </c>
      <c r="D6" s="23" t="s">
        <v>4</v>
      </c>
      <c r="E6" s="5"/>
      <c r="F6" s="6"/>
      <c r="G6" s="6"/>
      <c r="H6" s="6"/>
      <c r="I6" s="31"/>
    </row>
    <row r="7" spans="1:9" ht="13.5" customHeight="1">
      <c r="A7" s="33" t="s">
        <v>9</v>
      </c>
      <c r="B7" s="33" t="s">
        <v>650</v>
      </c>
      <c r="C7" s="33" t="s">
        <v>350</v>
      </c>
      <c r="D7" s="33" t="s">
        <v>52</v>
      </c>
      <c r="E7" s="24" t="s">
        <v>350</v>
      </c>
      <c r="F7" s="6"/>
      <c r="G7" s="6"/>
      <c r="H7" s="6"/>
      <c r="I7" s="32"/>
    </row>
    <row r="8" spans="1:9" ht="13.5" customHeight="1">
      <c r="A8" s="33" t="s">
        <v>13</v>
      </c>
      <c r="B8" s="33"/>
      <c r="C8" s="33"/>
      <c r="D8" s="33"/>
      <c r="E8" s="25"/>
      <c r="F8" s="24" t="s">
        <v>350</v>
      </c>
      <c r="G8" s="6"/>
      <c r="H8" s="6"/>
      <c r="I8" s="32"/>
    </row>
    <row r="9" spans="1:9" ht="13.5" customHeight="1">
      <c r="A9" s="23" t="s">
        <v>17</v>
      </c>
      <c r="B9" s="23"/>
      <c r="C9" s="23"/>
      <c r="D9" s="23"/>
      <c r="E9" s="26" t="s">
        <v>164</v>
      </c>
      <c r="F9" s="25" t="s">
        <v>651</v>
      </c>
      <c r="G9" s="5"/>
      <c r="H9" s="6"/>
      <c r="I9" s="32"/>
    </row>
    <row r="10" spans="1:9" ht="13.5" customHeight="1">
      <c r="A10" s="23" t="s">
        <v>21</v>
      </c>
      <c r="B10" s="23" t="s">
        <v>152</v>
      </c>
      <c r="C10" s="23" t="s">
        <v>164</v>
      </c>
      <c r="D10" s="23" t="s">
        <v>24</v>
      </c>
      <c r="E10" s="27"/>
      <c r="F10" s="1"/>
      <c r="G10" s="24" t="s">
        <v>350</v>
      </c>
      <c r="H10" s="6"/>
      <c r="I10" s="32"/>
    </row>
    <row r="11" spans="1:9" ht="13.5" customHeight="1">
      <c r="A11" s="33" t="s">
        <v>94</v>
      </c>
      <c r="B11" s="33" t="s">
        <v>274</v>
      </c>
      <c r="C11" s="33" t="s">
        <v>178</v>
      </c>
      <c r="D11" s="33" t="s">
        <v>24</v>
      </c>
      <c r="E11" s="24" t="s">
        <v>178</v>
      </c>
      <c r="F11" s="1"/>
      <c r="G11" s="25" t="s">
        <v>652</v>
      </c>
      <c r="H11" s="5"/>
      <c r="I11" s="32"/>
    </row>
    <row r="12" spans="1:9" ht="13.5" customHeight="1">
      <c r="A12" s="33" t="s">
        <v>95</v>
      </c>
      <c r="B12" s="33"/>
      <c r="C12" s="33"/>
      <c r="D12" s="33"/>
      <c r="E12" s="25"/>
      <c r="F12" s="26" t="s">
        <v>178</v>
      </c>
      <c r="G12" s="35"/>
      <c r="H12" s="5"/>
      <c r="I12" s="32"/>
    </row>
    <row r="13" spans="1:9" ht="13.5" customHeight="1">
      <c r="A13" s="23" t="s">
        <v>96</v>
      </c>
      <c r="B13" s="23"/>
      <c r="C13" s="23"/>
      <c r="D13" s="23"/>
      <c r="E13" s="26" t="s">
        <v>167</v>
      </c>
      <c r="F13" s="27" t="s">
        <v>653</v>
      </c>
      <c r="G13" s="1"/>
      <c r="H13" s="5"/>
      <c r="I13" s="32"/>
    </row>
    <row r="14" spans="1:9" ht="13.5" customHeight="1">
      <c r="A14" s="23" t="s">
        <v>97</v>
      </c>
      <c r="B14" s="23" t="s">
        <v>275</v>
      </c>
      <c r="C14" s="23" t="s">
        <v>167</v>
      </c>
      <c r="D14" s="23" t="s">
        <v>168</v>
      </c>
      <c r="E14" s="27"/>
      <c r="F14" s="6"/>
      <c r="G14" s="1"/>
      <c r="H14" s="24" t="s">
        <v>350</v>
      </c>
      <c r="I14" s="6"/>
    </row>
    <row r="15" spans="1:9" ht="15" customHeight="1">
      <c r="A15" s="14"/>
      <c r="B15" s="14"/>
      <c r="C15" s="14"/>
      <c r="D15" s="14"/>
      <c r="E15" s="6"/>
      <c r="F15" s="6"/>
      <c r="G15" s="1"/>
      <c r="H15" s="25" t="s">
        <v>654</v>
      </c>
      <c r="I15" s="34"/>
    </row>
    <row r="16" spans="1:9" ht="13.5" customHeight="1">
      <c r="A16" s="33" t="s">
        <v>98</v>
      </c>
      <c r="B16" s="33" t="s">
        <v>266</v>
      </c>
      <c r="C16" s="33" t="s">
        <v>175</v>
      </c>
      <c r="D16" s="33" t="s">
        <v>20</v>
      </c>
      <c r="E16" s="24" t="s">
        <v>175</v>
      </c>
      <c r="F16" s="6"/>
      <c r="G16" s="1"/>
      <c r="H16" s="1"/>
      <c r="I16" s="32"/>
    </row>
    <row r="17" spans="1:9" ht="13.5" customHeight="1">
      <c r="A17" s="33" t="s">
        <v>99</v>
      </c>
      <c r="B17" s="33"/>
      <c r="C17" s="33"/>
      <c r="D17" s="33"/>
      <c r="E17" s="25"/>
      <c r="F17" s="24" t="s">
        <v>175</v>
      </c>
      <c r="G17" s="1"/>
      <c r="H17" s="1"/>
      <c r="I17" s="32"/>
    </row>
    <row r="18" spans="1:9" ht="13.5" customHeight="1">
      <c r="A18" s="23" t="s">
        <v>100</v>
      </c>
      <c r="B18" s="23" t="s">
        <v>276</v>
      </c>
      <c r="C18" s="23" t="s">
        <v>190</v>
      </c>
      <c r="D18" s="23" t="s">
        <v>24</v>
      </c>
      <c r="E18" s="26" t="s">
        <v>190</v>
      </c>
      <c r="F18" s="25" t="s">
        <v>655</v>
      </c>
      <c r="G18" s="35"/>
      <c r="H18" s="1"/>
      <c r="I18" s="32"/>
    </row>
    <row r="19" spans="1:9" ht="13.5" customHeight="1">
      <c r="A19" s="23" t="s">
        <v>101</v>
      </c>
      <c r="B19" s="23" t="s">
        <v>265</v>
      </c>
      <c r="C19" s="23" t="s">
        <v>182</v>
      </c>
      <c r="D19" s="23" t="s">
        <v>24</v>
      </c>
      <c r="E19" s="27" t="s">
        <v>624</v>
      </c>
      <c r="F19" s="1"/>
      <c r="G19" s="26" t="s">
        <v>351</v>
      </c>
      <c r="H19" s="1"/>
      <c r="I19" s="32"/>
    </row>
    <row r="20" spans="1:9" ht="13.5" customHeight="1">
      <c r="A20" s="33" t="s">
        <v>102</v>
      </c>
      <c r="B20" s="33" t="s">
        <v>153</v>
      </c>
      <c r="C20" s="33" t="s">
        <v>51</v>
      </c>
      <c r="D20" s="33" t="s">
        <v>52</v>
      </c>
      <c r="E20" s="24" t="s">
        <v>51</v>
      </c>
      <c r="F20" s="1"/>
      <c r="G20" s="27" t="s">
        <v>656</v>
      </c>
      <c r="H20" s="1"/>
      <c r="I20" s="32"/>
    </row>
    <row r="21" spans="1:9" ht="13.5" customHeight="1">
      <c r="A21" s="33" t="s">
        <v>103</v>
      </c>
      <c r="B21" s="33"/>
      <c r="C21" s="33"/>
      <c r="D21" s="33"/>
      <c r="E21" s="25"/>
      <c r="F21" s="26" t="s">
        <v>351</v>
      </c>
      <c r="G21" s="5"/>
      <c r="H21" s="1"/>
      <c r="I21" s="32"/>
    </row>
    <row r="22" spans="1:9" ht="13.5" customHeight="1">
      <c r="A22" s="23" t="s">
        <v>104</v>
      </c>
      <c r="B22" s="23"/>
      <c r="C22" s="23"/>
      <c r="D22" s="23"/>
      <c r="E22" s="26" t="s">
        <v>351</v>
      </c>
      <c r="F22" s="27" t="s">
        <v>657</v>
      </c>
      <c r="G22" s="6"/>
      <c r="H22" s="1"/>
      <c r="I22" s="32"/>
    </row>
    <row r="23" spans="1:9" ht="13.5" customHeight="1">
      <c r="A23" s="23" t="s">
        <v>105</v>
      </c>
      <c r="B23" s="23" t="s">
        <v>658</v>
      </c>
      <c r="C23" s="23" t="s">
        <v>351</v>
      </c>
      <c r="D23" s="23" t="s">
        <v>41</v>
      </c>
      <c r="E23" s="27"/>
      <c r="F23" s="6"/>
      <c r="G23" s="6"/>
      <c r="H23" s="6"/>
      <c r="I23" s="26"/>
    </row>
    <row r="24" spans="1:9" ht="15" customHeight="1">
      <c r="A24" s="14"/>
      <c r="B24" s="14"/>
      <c r="C24" s="14"/>
      <c r="D24" s="14"/>
      <c r="E24" s="6"/>
      <c r="F24" s="6"/>
      <c r="G24" s="6"/>
      <c r="H24" s="6"/>
      <c r="I24" s="25" t="s">
        <v>350</v>
      </c>
    </row>
    <row r="25" spans="1:9" ht="13.5" customHeight="1">
      <c r="A25" s="33" t="s">
        <v>106</v>
      </c>
      <c r="B25" s="33" t="s">
        <v>659</v>
      </c>
      <c r="C25" s="33" t="s">
        <v>352</v>
      </c>
      <c r="D25" s="33" t="s">
        <v>65</v>
      </c>
      <c r="E25" s="24" t="s">
        <v>352</v>
      </c>
      <c r="F25" s="6"/>
      <c r="G25" s="6"/>
      <c r="H25" s="1"/>
      <c r="I25" s="6" t="s">
        <v>739</v>
      </c>
    </row>
    <row r="26" spans="1:9" ht="13.5" customHeight="1">
      <c r="A26" s="33" t="s">
        <v>107</v>
      </c>
      <c r="B26" s="33"/>
      <c r="C26" s="33"/>
      <c r="D26" s="33"/>
      <c r="E26" s="25"/>
      <c r="F26" s="24" t="s">
        <v>78</v>
      </c>
      <c r="G26" s="6"/>
      <c r="H26" s="1"/>
      <c r="I26" s="32"/>
    </row>
    <row r="27" spans="1:9" ht="13.5" customHeight="1">
      <c r="A27" s="23" t="s">
        <v>108</v>
      </c>
      <c r="B27" s="23"/>
      <c r="C27" s="23"/>
      <c r="D27" s="23"/>
      <c r="E27" s="26" t="s">
        <v>78</v>
      </c>
      <c r="F27" s="25" t="s">
        <v>660</v>
      </c>
      <c r="G27" s="5"/>
      <c r="H27" s="1"/>
      <c r="I27" s="32"/>
    </row>
    <row r="28" spans="1:9" ht="13.5" customHeight="1">
      <c r="A28" s="23" t="s">
        <v>109</v>
      </c>
      <c r="B28" s="23" t="s">
        <v>273</v>
      </c>
      <c r="C28" s="23" t="s">
        <v>78</v>
      </c>
      <c r="D28" s="23" t="s">
        <v>24</v>
      </c>
      <c r="E28" s="27"/>
      <c r="F28" s="1"/>
      <c r="G28" s="24" t="s">
        <v>157</v>
      </c>
      <c r="H28" s="1"/>
      <c r="I28" s="32"/>
    </row>
    <row r="29" spans="1:9" ht="13.5" customHeight="1">
      <c r="A29" s="33" t="s">
        <v>110</v>
      </c>
      <c r="B29" s="33" t="s">
        <v>267</v>
      </c>
      <c r="C29" s="33" t="s">
        <v>170</v>
      </c>
      <c r="D29" s="33" t="s">
        <v>12</v>
      </c>
      <c r="E29" s="24" t="s">
        <v>170</v>
      </c>
      <c r="F29" s="1"/>
      <c r="G29" s="25" t="s">
        <v>661</v>
      </c>
      <c r="H29" s="1"/>
      <c r="I29" s="32"/>
    </row>
    <row r="30" spans="1:9" ht="13.5" customHeight="1">
      <c r="A30" s="33" t="s">
        <v>111</v>
      </c>
      <c r="B30" s="33" t="s">
        <v>269</v>
      </c>
      <c r="C30" s="33" t="s">
        <v>40</v>
      </c>
      <c r="D30" s="33" t="s">
        <v>41</v>
      </c>
      <c r="E30" s="25" t="s">
        <v>662</v>
      </c>
      <c r="F30" s="26" t="s">
        <v>157</v>
      </c>
      <c r="G30" s="35"/>
      <c r="H30" s="1"/>
      <c r="I30" s="32"/>
    </row>
    <row r="31" spans="1:9" ht="13.5" customHeight="1">
      <c r="A31" s="23" t="s">
        <v>112</v>
      </c>
      <c r="B31" s="23"/>
      <c r="C31" s="23"/>
      <c r="D31" s="23"/>
      <c r="E31" s="26" t="s">
        <v>157</v>
      </c>
      <c r="F31" s="27" t="s">
        <v>663</v>
      </c>
      <c r="G31" s="1"/>
      <c r="H31" s="1"/>
      <c r="I31" s="32"/>
    </row>
    <row r="32" spans="1:9" ht="13.5" customHeight="1">
      <c r="A32" s="23" t="s">
        <v>113</v>
      </c>
      <c r="B32" s="23" t="s">
        <v>151</v>
      </c>
      <c r="C32" s="23" t="s">
        <v>157</v>
      </c>
      <c r="D32" s="23" t="s">
        <v>24</v>
      </c>
      <c r="E32" s="27"/>
      <c r="F32" s="6"/>
      <c r="G32" s="1"/>
      <c r="H32" s="26" t="s">
        <v>349</v>
      </c>
      <c r="I32" s="34"/>
    </row>
    <row r="33" spans="1:9" ht="15" customHeight="1">
      <c r="A33" s="14"/>
      <c r="B33" s="14"/>
      <c r="C33" s="14"/>
      <c r="D33" s="14"/>
      <c r="E33" s="6"/>
      <c r="F33" s="6"/>
      <c r="G33" s="1"/>
      <c r="H33" s="27" t="s">
        <v>664</v>
      </c>
      <c r="I33" s="6"/>
    </row>
    <row r="34" spans="1:9" ht="13.5" customHeight="1">
      <c r="A34" s="33" t="s">
        <v>114</v>
      </c>
      <c r="B34" s="33" t="s">
        <v>154</v>
      </c>
      <c r="C34" s="33" t="s">
        <v>61</v>
      </c>
      <c r="D34" s="33" t="s">
        <v>62</v>
      </c>
      <c r="E34" s="24" t="s">
        <v>61</v>
      </c>
      <c r="F34" s="6"/>
      <c r="G34" s="1"/>
      <c r="H34" s="5"/>
      <c r="I34" s="32"/>
    </row>
    <row r="35" spans="1:9" ht="13.5" customHeight="1">
      <c r="A35" s="33" t="s">
        <v>115</v>
      </c>
      <c r="B35" s="33"/>
      <c r="C35" s="33"/>
      <c r="D35" s="33"/>
      <c r="E35" s="25"/>
      <c r="F35" s="24" t="s">
        <v>188</v>
      </c>
      <c r="G35" s="1"/>
      <c r="H35" s="5"/>
      <c r="I35" s="32"/>
    </row>
    <row r="36" spans="1:9" ht="13.5" customHeight="1">
      <c r="A36" s="23" t="s">
        <v>116</v>
      </c>
      <c r="B36" s="23"/>
      <c r="C36" s="23"/>
      <c r="D36" s="23"/>
      <c r="E36" s="26" t="s">
        <v>188</v>
      </c>
      <c r="F36" s="25" t="s">
        <v>665</v>
      </c>
      <c r="G36" s="35"/>
      <c r="H36" s="5"/>
      <c r="I36" s="32"/>
    </row>
    <row r="37" spans="1:9" ht="13.5" customHeight="1">
      <c r="A37" s="23" t="s">
        <v>117</v>
      </c>
      <c r="B37" s="23" t="s">
        <v>268</v>
      </c>
      <c r="C37" s="23" t="s">
        <v>188</v>
      </c>
      <c r="D37" s="23" t="s">
        <v>52</v>
      </c>
      <c r="E37" s="27"/>
      <c r="F37" s="1"/>
      <c r="G37" s="26" t="s">
        <v>349</v>
      </c>
      <c r="H37" s="5"/>
      <c r="I37" s="32"/>
    </row>
    <row r="38" spans="1:9" ht="13.5" customHeight="1">
      <c r="A38" s="33" t="s">
        <v>118</v>
      </c>
      <c r="B38" s="33" t="s">
        <v>272</v>
      </c>
      <c r="C38" s="33" t="s">
        <v>184</v>
      </c>
      <c r="D38" s="33" t="s">
        <v>12</v>
      </c>
      <c r="E38" s="24" t="s">
        <v>184</v>
      </c>
      <c r="F38" s="1"/>
      <c r="G38" s="27" t="s">
        <v>623</v>
      </c>
      <c r="H38" s="6"/>
      <c r="I38" s="32"/>
    </row>
    <row r="39" spans="1:9" ht="13.5" customHeight="1">
      <c r="A39" s="33" t="s">
        <v>119</v>
      </c>
      <c r="B39" s="33"/>
      <c r="C39" s="33"/>
      <c r="D39" s="33"/>
      <c r="E39" s="25"/>
      <c r="F39" s="26" t="s">
        <v>349</v>
      </c>
      <c r="G39" s="5"/>
      <c r="H39" s="6"/>
      <c r="I39" s="32"/>
    </row>
    <row r="40" spans="1:9" ht="13.5" customHeight="1">
      <c r="A40" s="23" t="s">
        <v>120</v>
      </c>
      <c r="B40" s="23"/>
      <c r="C40" s="23"/>
      <c r="D40" s="23"/>
      <c r="E40" s="26" t="s">
        <v>349</v>
      </c>
      <c r="F40" s="27" t="s">
        <v>666</v>
      </c>
      <c r="G40" s="6"/>
      <c r="H40" s="6"/>
      <c r="I40" s="32"/>
    </row>
    <row r="41" spans="1:9" ht="13.5" customHeight="1">
      <c r="A41" s="23" t="s">
        <v>121</v>
      </c>
      <c r="B41" s="23" t="s">
        <v>263</v>
      </c>
      <c r="C41" s="23" t="s">
        <v>349</v>
      </c>
      <c r="D41" s="23" t="s">
        <v>52</v>
      </c>
      <c r="E41" s="27"/>
      <c r="F41" s="6"/>
      <c r="G41" s="6"/>
      <c r="H41" s="6"/>
      <c r="I41" s="32"/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1200" verticalDpi="1200" orientation="portrait" paperSize="9" scale="82" r:id="rId1"/>
  <headerFooter>
    <oddHeader>&amp;CMejlans Bollförening r.f.</oddHeader>
    <oddFooter>&amp;Cwww.mbf.fi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9.421875" style="0" customWidth="1"/>
    <col min="4" max="4" width="13.00390625" style="0" customWidth="1"/>
    <col min="5" max="5" width="18.7109375" style="0" bestFit="1" customWidth="1"/>
    <col min="6" max="8" width="17.140625" style="0" customWidth="1"/>
  </cols>
  <sheetData>
    <row r="1" ht="15.75" thickBot="1"/>
    <row r="2" spans="1:8" ht="18" customHeight="1">
      <c r="A2" s="1"/>
      <c r="B2" s="2" t="s">
        <v>0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461</v>
      </c>
      <c r="C3" s="7"/>
      <c r="D3" s="7"/>
      <c r="E3" s="9"/>
      <c r="F3" s="5"/>
      <c r="G3" s="6"/>
      <c r="H3" s="6"/>
    </row>
    <row r="4" spans="1:8" ht="15" customHeight="1" thickBot="1">
      <c r="A4" s="1"/>
      <c r="B4" s="10" t="s">
        <v>337</v>
      </c>
      <c r="C4" s="11"/>
      <c r="D4" s="11"/>
      <c r="E4" s="12"/>
      <c r="F4" s="5"/>
      <c r="G4" s="6"/>
      <c r="H4" s="6"/>
    </row>
    <row r="5" spans="1:8" ht="15" customHeight="1">
      <c r="A5" s="13"/>
      <c r="B5" s="14"/>
      <c r="C5" s="14"/>
      <c r="D5" s="14"/>
      <c r="E5" s="22"/>
      <c r="F5" s="6"/>
      <c r="G5" s="6"/>
      <c r="H5" s="6"/>
    </row>
    <row r="6" spans="1:8" ht="13.5" customHeight="1">
      <c r="A6" s="23"/>
      <c r="B6" s="23" t="s">
        <v>2</v>
      </c>
      <c r="C6" s="23" t="s">
        <v>93</v>
      </c>
      <c r="D6" s="23" t="s">
        <v>4</v>
      </c>
      <c r="E6" s="5"/>
      <c r="F6" s="6"/>
      <c r="G6" s="6"/>
      <c r="H6" s="6"/>
    </row>
    <row r="7" spans="1:8" ht="13.5" customHeight="1">
      <c r="A7" s="33" t="s">
        <v>9</v>
      </c>
      <c r="B7" s="33" t="s">
        <v>171</v>
      </c>
      <c r="C7" s="33" t="s">
        <v>172</v>
      </c>
      <c r="D7" s="33" t="s">
        <v>162</v>
      </c>
      <c r="E7" s="24" t="s">
        <v>172</v>
      </c>
      <c r="F7" s="6"/>
      <c r="G7" s="6"/>
      <c r="H7" s="6"/>
    </row>
    <row r="8" spans="1:8" ht="13.5" customHeight="1">
      <c r="A8" s="33" t="s">
        <v>13</v>
      </c>
      <c r="B8" s="33"/>
      <c r="C8" s="33"/>
      <c r="D8" s="33"/>
      <c r="E8" s="25"/>
      <c r="F8" s="24" t="s">
        <v>176</v>
      </c>
      <c r="G8" s="6"/>
      <c r="H8" s="6"/>
    </row>
    <row r="9" spans="1:8" ht="13.5" customHeight="1">
      <c r="A9" s="23" t="s">
        <v>17</v>
      </c>
      <c r="B9" s="23" t="s">
        <v>47</v>
      </c>
      <c r="C9" s="23" t="s">
        <v>176</v>
      </c>
      <c r="D9" s="23" t="s">
        <v>58</v>
      </c>
      <c r="E9" s="26" t="s">
        <v>176</v>
      </c>
      <c r="F9" s="25" t="s">
        <v>667</v>
      </c>
      <c r="G9" s="5"/>
      <c r="H9" s="6"/>
    </row>
    <row r="10" spans="1:8" ht="13.5" customHeight="1">
      <c r="A10" s="23" t="s">
        <v>21</v>
      </c>
      <c r="B10" s="23" t="s">
        <v>70</v>
      </c>
      <c r="C10" s="23" t="s">
        <v>71</v>
      </c>
      <c r="D10" s="23" t="s">
        <v>12</v>
      </c>
      <c r="E10" s="27" t="s">
        <v>668</v>
      </c>
      <c r="F10" s="1"/>
      <c r="G10" s="24" t="s">
        <v>176</v>
      </c>
      <c r="H10" s="6"/>
    </row>
    <row r="11" spans="1:8" ht="13.5" customHeight="1">
      <c r="A11" s="33" t="s">
        <v>94</v>
      </c>
      <c r="B11" s="33" t="s">
        <v>63</v>
      </c>
      <c r="C11" s="33" t="s">
        <v>64</v>
      </c>
      <c r="D11" s="33" t="s">
        <v>65</v>
      </c>
      <c r="E11" s="24" t="s">
        <v>64</v>
      </c>
      <c r="F11" s="1"/>
      <c r="G11" s="25" t="s">
        <v>669</v>
      </c>
      <c r="H11" s="5"/>
    </row>
    <row r="12" spans="1:8" ht="13.5" customHeight="1">
      <c r="A12" s="33" t="s">
        <v>95</v>
      </c>
      <c r="B12" s="33" t="s">
        <v>47</v>
      </c>
      <c r="C12" s="33" t="s">
        <v>173</v>
      </c>
      <c r="D12" s="33" t="s">
        <v>58</v>
      </c>
      <c r="E12" s="25" t="s">
        <v>670</v>
      </c>
      <c r="F12" s="26" t="s">
        <v>64</v>
      </c>
      <c r="G12" s="35"/>
      <c r="H12" s="5"/>
    </row>
    <row r="13" spans="1:8" ht="13.5" customHeight="1">
      <c r="A13" s="23" t="s">
        <v>96</v>
      </c>
      <c r="B13" s="23" t="s">
        <v>47</v>
      </c>
      <c r="C13" s="23" t="s">
        <v>165</v>
      </c>
      <c r="D13" s="23" t="s">
        <v>20</v>
      </c>
      <c r="E13" s="26" t="s">
        <v>159</v>
      </c>
      <c r="F13" s="27" t="s">
        <v>671</v>
      </c>
      <c r="G13" s="1"/>
      <c r="H13" s="5"/>
    </row>
    <row r="14" spans="1:8" ht="13.5" customHeight="1">
      <c r="A14" s="23" t="s">
        <v>97</v>
      </c>
      <c r="B14" s="23" t="s">
        <v>158</v>
      </c>
      <c r="C14" s="23" t="s">
        <v>159</v>
      </c>
      <c r="D14" s="23" t="s">
        <v>44</v>
      </c>
      <c r="E14" s="27" t="s">
        <v>624</v>
      </c>
      <c r="F14" s="6"/>
      <c r="G14" s="1"/>
      <c r="H14" s="26" t="s">
        <v>69</v>
      </c>
    </row>
    <row r="15" spans="1:8" ht="15" customHeight="1">
      <c r="A15" s="14"/>
      <c r="B15" s="14"/>
      <c r="C15" s="14"/>
      <c r="D15" s="14"/>
      <c r="E15" s="6"/>
      <c r="F15" s="6"/>
      <c r="G15" s="1"/>
      <c r="H15" s="25" t="s">
        <v>672</v>
      </c>
    </row>
    <row r="16" spans="1:7" ht="13.5" customHeight="1">
      <c r="A16" s="33" t="s">
        <v>98</v>
      </c>
      <c r="B16" s="33" t="s">
        <v>185</v>
      </c>
      <c r="C16" s="33" t="s">
        <v>186</v>
      </c>
      <c r="D16" s="33" t="s">
        <v>65</v>
      </c>
      <c r="E16" s="24" t="s">
        <v>186</v>
      </c>
      <c r="F16" s="6"/>
      <c r="G16" s="1"/>
    </row>
    <row r="17" spans="1:7" ht="13.5" customHeight="1">
      <c r="A17" s="33" t="s">
        <v>99</v>
      </c>
      <c r="B17" s="33" t="s">
        <v>160</v>
      </c>
      <c r="C17" s="33" t="s">
        <v>161</v>
      </c>
      <c r="D17" s="33" t="s">
        <v>162</v>
      </c>
      <c r="E17" s="25" t="s">
        <v>673</v>
      </c>
      <c r="F17" s="24" t="s">
        <v>186</v>
      </c>
      <c r="G17" s="1"/>
    </row>
    <row r="18" spans="1:7" ht="13.5" customHeight="1">
      <c r="A18" s="23" t="s">
        <v>100</v>
      </c>
      <c r="B18" s="23" t="s">
        <v>191</v>
      </c>
      <c r="C18" s="23" t="s">
        <v>192</v>
      </c>
      <c r="D18" s="23" t="s">
        <v>12</v>
      </c>
      <c r="E18" s="26" t="s">
        <v>192</v>
      </c>
      <c r="F18" s="25" t="s">
        <v>674</v>
      </c>
      <c r="G18" s="35"/>
    </row>
    <row r="19" spans="1:7" ht="13.5" customHeight="1">
      <c r="A19" s="23" t="s">
        <v>101</v>
      </c>
      <c r="B19" s="23" t="s">
        <v>42</v>
      </c>
      <c r="C19" s="23" t="s">
        <v>43</v>
      </c>
      <c r="D19" s="23" t="s">
        <v>44</v>
      </c>
      <c r="E19" s="27" t="s">
        <v>675</v>
      </c>
      <c r="F19" s="1"/>
      <c r="G19" s="26" t="s">
        <v>69</v>
      </c>
    </row>
    <row r="20" spans="1:7" ht="13.5" customHeight="1">
      <c r="A20" s="33" t="s">
        <v>102</v>
      </c>
      <c r="B20" s="33" t="s">
        <v>79</v>
      </c>
      <c r="C20" s="33" t="s">
        <v>80</v>
      </c>
      <c r="D20" s="33" t="s">
        <v>65</v>
      </c>
      <c r="E20" s="24" t="s">
        <v>180</v>
      </c>
      <c r="F20" s="1"/>
      <c r="G20" s="27" t="s">
        <v>676</v>
      </c>
    </row>
    <row r="21" spans="1:7" ht="13.5" customHeight="1">
      <c r="A21" s="33" t="s">
        <v>103</v>
      </c>
      <c r="B21" s="33" t="s">
        <v>179</v>
      </c>
      <c r="C21" s="33" t="s">
        <v>180</v>
      </c>
      <c r="D21" s="33" t="s">
        <v>58</v>
      </c>
      <c r="E21" s="25" t="s">
        <v>677</v>
      </c>
      <c r="F21" s="26" t="s">
        <v>69</v>
      </c>
      <c r="G21" s="5"/>
    </row>
    <row r="22" spans="1:7" ht="13.5" customHeight="1">
      <c r="A22" s="23" t="s">
        <v>104</v>
      </c>
      <c r="B22" s="23"/>
      <c r="C22" s="23"/>
      <c r="D22" s="23"/>
      <c r="E22" s="26" t="s">
        <v>69</v>
      </c>
      <c r="F22" s="27" t="s">
        <v>678</v>
      </c>
      <c r="G22" s="6"/>
    </row>
    <row r="23" spans="1:7" ht="13.5" customHeight="1">
      <c r="A23" s="23" t="s">
        <v>105</v>
      </c>
      <c r="B23" s="23" t="s">
        <v>68</v>
      </c>
      <c r="C23" s="23" t="s">
        <v>69</v>
      </c>
      <c r="D23" s="23" t="s">
        <v>41</v>
      </c>
      <c r="E23" s="27"/>
      <c r="F23" s="6"/>
      <c r="G23" s="6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140625" style="0" customWidth="1"/>
    <col min="2" max="2" width="5.28125" style="0" customWidth="1"/>
    <col min="3" max="3" width="37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194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336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6"/>
      <c r="J6" s="17"/>
    </row>
    <row r="7" spans="1:10" ht="14.25" customHeight="1">
      <c r="A7" s="15" t="s">
        <v>9</v>
      </c>
      <c r="B7" s="15" t="s">
        <v>195</v>
      </c>
      <c r="C7" s="15" t="s">
        <v>196</v>
      </c>
      <c r="D7" s="15" t="s">
        <v>197</v>
      </c>
      <c r="E7" s="15" t="s">
        <v>17</v>
      </c>
      <c r="F7" s="15" t="s">
        <v>541</v>
      </c>
      <c r="G7" s="15" t="s">
        <v>679</v>
      </c>
      <c r="H7" s="15" t="s">
        <v>9</v>
      </c>
      <c r="I7" s="16"/>
      <c r="J7" s="17"/>
    </row>
    <row r="8" spans="1:10" ht="14.25" customHeight="1">
      <c r="A8" s="15" t="s">
        <v>13</v>
      </c>
      <c r="B8" s="15" t="s">
        <v>198</v>
      </c>
      <c r="C8" s="15" t="s">
        <v>199</v>
      </c>
      <c r="D8" s="15" t="s">
        <v>133</v>
      </c>
      <c r="E8" s="15" t="s">
        <v>13</v>
      </c>
      <c r="F8" s="15" t="s">
        <v>565</v>
      </c>
      <c r="G8" s="15" t="s">
        <v>680</v>
      </c>
      <c r="H8" s="15" t="s">
        <v>13</v>
      </c>
      <c r="I8" s="16"/>
      <c r="J8" s="17"/>
    </row>
    <row r="9" spans="1:10" ht="14.25" customHeight="1">
      <c r="A9" s="15" t="s">
        <v>17</v>
      </c>
      <c r="B9" s="15" t="s">
        <v>200</v>
      </c>
      <c r="C9" s="15" t="s">
        <v>201</v>
      </c>
      <c r="D9" s="15" t="s">
        <v>202</v>
      </c>
      <c r="E9" s="15" t="s">
        <v>9</v>
      </c>
      <c r="F9" s="15" t="s">
        <v>502</v>
      </c>
      <c r="G9" s="15" t="s">
        <v>681</v>
      </c>
      <c r="H9" s="15" t="s">
        <v>17</v>
      </c>
      <c r="I9" s="16"/>
      <c r="J9" s="17"/>
    </row>
    <row r="10" spans="1:10" ht="14.25" customHeight="1">
      <c r="A10" s="15" t="s">
        <v>21</v>
      </c>
      <c r="B10" s="15" t="s">
        <v>183</v>
      </c>
      <c r="C10" s="15" t="s">
        <v>203</v>
      </c>
      <c r="D10" s="15" t="s">
        <v>130</v>
      </c>
      <c r="E10" s="15" t="s">
        <v>433</v>
      </c>
      <c r="F10" s="15" t="s">
        <v>504</v>
      </c>
      <c r="G10" s="15" t="s">
        <v>682</v>
      </c>
      <c r="H10" s="15" t="s">
        <v>21</v>
      </c>
      <c r="I10" s="16"/>
      <c r="J10" s="17"/>
    </row>
    <row r="11" spans="1:10" ht="15" customHeight="1" outlineLevel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 outlineLevel="1">
      <c r="A12" s="17"/>
      <c r="B12" s="21"/>
      <c r="C12" s="15"/>
      <c r="D12" s="15" t="s">
        <v>25</v>
      </c>
      <c r="E12" s="15" t="s">
        <v>26</v>
      </c>
      <c r="F12" s="15" t="s">
        <v>27</v>
      </c>
      <c r="G12" s="15" t="s">
        <v>28</v>
      </c>
      <c r="H12" s="15" t="s">
        <v>29</v>
      </c>
      <c r="I12" s="15" t="s">
        <v>30</v>
      </c>
      <c r="J12" s="15" t="s">
        <v>31</v>
      </c>
    </row>
    <row r="13" spans="1:10" ht="14.25" customHeight="1" outlineLevel="1">
      <c r="A13" s="17"/>
      <c r="B13" s="21"/>
      <c r="C13" s="15" t="s">
        <v>32</v>
      </c>
      <c r="D13" s="15" t="s">
        <v>469</v>
      </c>
      <c r="E13" s="15" t="s">
        <v>490</v>
      </c>
      <c r="F13" s="15" t="s">
        <v>468</v>
      </c>
      <c r="G13" s="15"/>
      <c r="H13" s="15"/>
      <c r="I13" s="15" t="s">
        <v>444</v>
      </c>
      <c r="J13" s="15" t="s">
        <v>21</v>
      </c>
    </row>
    <row r="14" spans="1:10" ht="14.25" customHeight="1" outlineLevel="1">
      <c r="A14" s="17"/>
      <c r="B14" s="21"/>
      <c r="C14" s="15" t="s">
        <v>33</v>
      </c>
      <c r="D14" s="15" t="s">
        <v>469</v>
      </c>
      <c r="E14" s="15" t="s">
        <v>468</v>
      </c>
      <c r="F14" s="15" t="s">
        <v>476</v>
      </c>
      <c r="G14" s="15"/>
      <c r="H14" s="15"/>
      <c r="I14" s="15" t="s">
        <v>444</v>
      </c>
      <c r="J14" s="15" t="s">
        <v>17</v>
      </c>
    </row>
    <row r="15" spans="1:10" ht="14.25" customHeight="1" outlineLevel="1">
      <c r="A15" s="17"/>
      <c r="B15" s="21"/>
      <c r="C15" s="15" t="s">
        <v>34</v>
      </c>
      <c r="D15" s="15" t="s">
        <v>490</v>
      </c>
      <c r="E15" s="15" t="s">
        <v>468</v>
      </c>
      <c r="F15" s="15" t="s">
        <v>469</v>
      </c>
      <c r="G15" s="15"/>
      <c r="H15" s="15"/>
      <c r="I15" s="15" t="s">
        <v>444</v>
      </c>
      <c r="J15" s="15" t="s">
        <v>13</v>
      </c>
    </row>
    <row r="16" spans="1:10" ht="14.25" customHeight="1" outlineLevel="1">
      <c r="A16" s="17"/>
      <c r="B16" s="21"/>
      <c r="C16" s="15" t="s">
        <v>35</v>
      </c>
      <c r="D16" s="15" t="s">
        <v>470</v>
      </c>
      <c r="E16" s="15" t="s">
        <v>486</v>
      </c>
      <c r="F16" s="15" t="s">
        <v>470</v>
      </c>
      <c r="G16" s="15"/>
      <c r="H16" s="15"/>
      <c r="I16" s="15" t="s">
        <v>444</v>
      </c>
      <c r="J16" s="15" t="s">
        <v>21</v>
      </c>
    </row>
    <row r="17" spans="1:10" ht="14.25" customHeight="1" outlineLevel="1">
      <c r="A17" s="17"/>
      <c r="B17" s="21"/>
      <c r="C17" s="15" t="s">
        <v>36</v>
      </c>
      <c r="D17" s="15" t="s">
        <v>471</v>
      </c>
      <c r="E17" s="15" t="s">
        <v>486</v>
      </c>
      <c r="F17" s="15" t="s">
        <v>469</v>
      </c>
      <c r="G17" s="15" t="s">
        <v>469</v>
      </c>
      <c r="H17" s="15"/>
      <c r="I17" s="15" t="s">
        <v>428</v>
      </c>
      <c r="J17" s="15" t="s">
        <v>17</v>
      </c>
    </row>
    <row r="18" spans="1:10" ht="14.25" customHeight="1" outlineLevel="1">
      <c r="A18" s="17"/>
      <c r="B18" s="21"/>
      <c r="C18" s="15" t="s">
        <v>37</v>
      </c>
      <c r="D18" s="15" t="s">
        <v>476</v>
      </c>
      <c r="E18" s="15" t="s">
        <v>470</v>
      </c>
      <c r="F18" s="15" t="s">
        <v>476</v>
      </c>
      <c r="G18" s="15"/>
      <c r="H18" s="15"/>
      <c r="I18" s="15" t="s">
        <v>444</v>
      </c>
      <c r="J18" s="15" t="s">
        <v>9</v>
      </c>
    </row>
    <row r="20" spans="1:10" ht="14.25" customHeight="1">
      <c r="A20" s="15"/>
      <c r="B20" s="15" t="s">
        <v>2</v>
      </c>
      <c r="C20" s="15" t="s">
        <v>38</v>
      </c>
      <c r="D20" s="15" t="s">
        <v>4</v>
      </c>
      <c r="E20" s="15" t="s">
        <v>5</v>
      </c>
      <c r="F20" s="15" t="s">
        <v>6</v>
      </c>
      <c r="G20" s="15" t="s">
        <v>7</v>
      </c>
      <c r="H20" s="15" t="s">
        <v>8</v>
      </c>
      <c r="I20" s="16"/>
      <c r="J20" s="17"/>
    </row>
    <row r="21" spans="1:10" ht="14.25" customHeight="1">
      <c r="A21" s="15" t="s">
        <v>9</v>
      </c>
      <c r="B21" s="15" t="s">
        <v>204</v>
      </c>
      <c r="C21" s="15" t="s">
        <v>205</v>
      </c>
      <c r="D21" s="15" t="s">
        <v>206</v>
      </c>
      <c r="E21" s="15" t="s">
        <v>17</v>
      </c>
      <c r="F21" s="15" t="s">
        <v>477</v>
      </c>
      <c r="G21" s="15" t="s">
        <v>683</v>
      </c>
      <c r="H21" s="15" t="s">
        <v>9</v>
      </c>
      <c r="I21" s="16"/>
      <c r="J21" s="17"/>
    </row>
    <row r="22" spans="1:10" ht="14.25" customHeight="1">
      <c r="A22" s="15" t="s">
        <v>13</v>
      </c>
      <c r="B22" s="15" t="s">
        <v>207</v>
      </c>
      <c r="C22" s="15" t="s">
        <v>208</v>
      </c>
      <c r="D22" s="15" t="s">
        <v>133</v>
      </c>
      <c r="E22" s="15" t="s">
        <v>13</v>
      </c>
      <c r="F22" s="15" t="s">
        <v>500</v>
      </c>
      <c r="G22" s="15" t="s">
        <v>684</v>
      </c>
      <c r="H22" s="15" t="s">
        <v>13</v>
      </c>
      <c r="I22" s="16"/>
      <c r="J22" s="17"/>
    </row>
    <row r="23" spans="1:10" ht="14.25" customHeight="1">
      <c r="A23" s="15" t="s">
        <v>17</v>
      </c>
      <c r="B23" s="15" t="s">
        <v>209</v>
      </c>
      <c r="C23" s="15" t="s">
        <v>210</v>
      </c>
      <c r="D23" s="15" t="s">
        <v>211</v>
      </c>
      <c r="E23" s="15" t="s">
        <v>9</v>
      </c>
      <c r="F23" s="15" t="s">
        <v>519</v>
      </c>
      <c r="G23" s="15" t="s">
        <v>685</v>
      </c>
      <c r="H23" s="15" t="s">
        <v>17</v>
      </c>
      <c r="I23" s="16"/>
      <c r="J23" s="17"/>
    </row>
    <row r="24" spans="1:10" ht="14.25" customHeight="1">
      <c r="A24" s="15" t="s">
        <v>21</v>
      </c>
      <c r="B24" s="15" t="s">
        <v>316</v>
      </c>
      <c r="C24" s="15" t="s">
        <v>315</v>
      </c>
      <c r="D24" s="15" t="s">
        <v>317</v>
      </c>
      <c r="E24" s="15" t="s">
        <v>433</v>
      </c>
      <c r="F24" s="15" t="s">
        <v>481</v>
      </c>
      <c r="G24" s="15" t="s">
        <v>686</v>
      </c>
      <c r="H24" s="15" t="s">
        <v>21</v>
      </c>
      <c r="I24" s="16"/>
      <c r="J24" s="17"/>
    </row>
    <row r="25" spans="1:10" ht="15" customHeight="1" outlineLevel="1">
      <c r="A25" s="18"/>
      <c r="B25" s="18"/>
      <c r="C25" s="19"/>
      <c r="D25" s="19"/>
      <c r="E25" s="19"/>
      <c r="F25" s="19"/>
      <c r="G25" s="19"/>
      <c r="H25" s="19"/>
      <c r="I25" s="20"/>
      <c r="J25" s="20"/>
    </row>
    <row r="26" spans="1:10" ht="14.25" customHeight="1" outlineLevel="1">
      <c r="A26" s="17"/>
      <c r="B26" s="21"/>
      <c r="C26" s="15"/>
      <c r="D26" s="15" t="s">
        <v>25</v>
      </c>
      <c r="E26" s="15" t="s">
        <v>26</v>
      </c>
      <c r="F26" s="15" t="s">
        <v>27</v>
      </c>
      <c r="G26" s="15" t="s">
        <v>28</v>
      </c>
      <c r="H26" s="15" t="s">
        <v>29</v>
      </c>
      <c r="I26" s="15" t="s">
        <v>30</v>
      </c>
      <c r="J26" s="15" t="s">
        <v>31</v>
      </c>
    </row>
    <row r="27" spans="1:10" ht="14.25" customHeight="1" outlineLevel="1">
      <c r="A27" s="17"/>
      <c r="B27" s="21"/>
      <c r="C27" s="15" t="s">
        <v>32</v>
      </c>
      <c r="D27" s="15" t="s">
        <v>474</v>
      </c>
      <c r="E27" s="15" t="s">
        <v>469</v>
      </c>
      <c r="F27" s="15" t="s">
        <v>469</v>
      </c>
      <c r="G27" s="15"/>
      <c r="H27" s="15"/>
      <c r="I27" s="15" t="s">
        <v>444</v>
      </c>
      <c r="J27" s="15" t="s">
        <v>21</v>
      </c>
    </row>
    <row r="28" spans="1:10" ht="14.25" customHeight="1" outlineLevel="1">
      <c r="A28" s="17"/>
      <c r="B28" s="21"/>
      <c r="C28" s="15" t="s">
        <v>33</v>
      </c>
      <c r="D28" s="15" t="s">
        <v>470</v>
      </c>
      <c r="E28" s="15" t="s">
        <v>488</v>
      </c>
      <c r="F28" s="15" t="s">
        <v>490</v>
      </c>
      <c r="G28" s="15"/>
      <c r="H28" s="15"/>
      <c r="I28" s="15" t="s">
        <v>444</v>
      </c>
      <c r="J28" s="15" t="s">
        <v>17</v>
      </c>
    </row>
    <row r="29" spans="1:10" ht="14.25" customHeight="1" outlineLevel="1">
      <c r="A29" s="17"/>
      <c r="B29" s="21"/>
      <c r="C29" s="15" t="s">
        <v>34</v>
      </c>
      <c r="D29" s="15" t="s">
        <v>468</v>
      </c>
      <c r="E29" s="15" t="s">
        <v>498</v>
      </c>
      <c r="F29" s="15" t="s">
        <v>490</v>
      </c>
      <c r="G29" s="15"/>
      <c r="H29" s="15"/>
      <c r="I29" s="15" t="s">
        <v>444</v>
      </c>
      <c r="J29" s="15" t="s">
        <v>13</v>
      </c>
    </row>
    <row r="30" spans="1:10" ht="14.25" customHeight="1" outlineLevel="1">
      <c r="A30" s="17"/>
      <c r="B30" s="21"/>
      <c r="C30" s="15" t="s">
        <v>35</v>
      </c>
      <c r="D30" s="15" t="s">
        <v>486</v>
      </c>
      <c r="E30" s="15" t="s">
        <v>490</v>
      </c>
      <c r="F30" s="15" t="s">
        <v>470</v>
      </c>
      <c r="G30" s="15"/>
      <c r="H30" s="15"/>
      <c r="I30" s="15" t="s">
        <v>444</v>
      </c>
      <c r="J30" s="15" t="s">
        <v>21</v>
      </c>
    </row>
    <row r="31" spans="1:10" ht="14.25" customHeight="1" outlineLevel="1">
      <c r="A31" s="17"/>
      <c r="B31" s="21"/>
      <c r="C31" s="15" t="s">
        <v>36</v>
      </c>
      <c r="D31" s="15" t="s">
        <v>490</v>
      </c>
      <c r="E31" s="15" t="s">
        <v>474</v>
      </c>
      <c r="F31" s="15" t="s">
        <v>486</v>
      </c>
      <c r="G31" s="15"/>
      <c r="H31" s="15"/>
      <c r="I31" s="15" t="s">
        <v>444</v>
      </c>
      <c r="J31" s="15" t="s">
        <v>17</v>
      </c>
    </row>
    <row r="32" spans="1:10" ht="14.25" customHeight="1" outlineLevel="1">
      <c r="A32" s="17"/>
      <c r="B32" s="21"/>
      <c r="C32" s="15" t="s">
        <v>37</v>
      </c>
      <c r="D32" s="15" t="s">
        <v>489</v>
      </c>
      <c r="E32" s="15" t="s">
        <v>470</v>
      </c>
      <c r="F32" s="15" t="s">
        <v>468</v>
      </c>
      <c r="G32" s="15" t="s">
        <v>486</v>
      </c>
      <c r="H32" s="15"/>
      <c r="I32" s="15" t="s">
        <v>428</v>
      </c>
      <c r="J32" s="15" t="s">
        <v>9</v>
      </c>
    </row>
    <row r="34" spans="1:10" ht="14.25" customHeight="1">
      <c r="A34" s="15"/>
      <c r="B34" s="15" t="s">
        <v>2</v>
      </c>
      <c r="C34" s="15" t="s">
        <v>49</v>
      </c>
      <c r="D34" s="15" t="s">
        <v>4</v>
      </c>
      <c r="E34" s="15" t="s">
        <v>5</v>
      </c>
      <c r="F34" s="15" t="s">
        <v>6</v>
      </c>
      <c r="G34" s="15" t="s">
        <v>7</v>
      </c>
      <c r="H34" s="15" t="s">
        <v>8</v>
      </c>
      <c r="I34" s="16"/>
      <c r="J34" s="17"/>
    </row>
    <row r="35" spans="1:10" ht="14.25" customHeight="1">
      <c r="A35" s="15" t="s">
        <v>9</v>
      </c>
      <c r="B35" s="15" t="s">
        <v>212</v>
      </c>
      <c r="C35" s="15" t="s">
        <v>213</v>
      </c>
      <c r="D35" s="15" t="s">
        <v>133</v>
      </c>
      <c r="E35" s="15" t="s">
        <v>17</v>
      </c>
      <c r="F35" s="15" t="s">
        <v>687</v>
      </c>
      <c r="G35" s="15" t="s">
        <v>688</v>
      </c>
      <c r="H35" s="15" t="s">
        <v>9</v>
      </c>
      <c r="I35" s="16"/>
      <c r="J35" s="17"/>
    </row>
    <row r="36" spans="1:10" ht="14.25" customHeight="1">
      <c r="A36" s="15" t="s">
        <v>13</v>
      </c>
      <c r="B36" s="15" t="s">
        <v>214</v>
      </c>
      <c r="C36" s="15" t="s">
        <v>215</v>
      </c>
      <c r="D36" s="15" t="s">
        <v>211</v>
      </c>
      <c r="E36" s="15" t="s">
        <v>433</v>
      </c>
      <c r="F36" s="15" t="s">
        <v>689</v>
      </c>
      <c r="G36" s="15" t="s">
        <v>690</v>
      </c>
      <c r="H36" s="15" t="s">
        <v>21</v>
      </c>
      <c r="I36" s="16"/>
      <c r="J36" s="17"/>
    </row>
    <row r="37" spans="1:10" ht="14.25" customHeight="1">
      <c r="A37" s="15" t="s">
        <v>17</v>
      </c>
      <c r="B37" s="15" t="s">
        <v>200</v>
      </c>
      <c r="C37" s="15" t="s">
        <v>216</v>
      </c>
      <c r="D37" s="15" t="s">
        <v>148</v>
      </c>
      <c r="E37" s="15" t="s">
        <v>13</v>
      </c>
      <c r="F37" s="15" t="s">
        <v>527</v>
      </c>
      <c r="G37" s="15" t="s">
        <v>691</v>
      </c>
      <c r="H37" s="15" t="s">
        <v>13</v>
      </c>
      <c r="I37" s="16"/>
      <c r="J37" s="17"/>
    </row>
    <row r="38" spans="1:10" ht="14.25" customHeight="1">
      <c r="A38" s="15" t="s">
        <v>21</v>
      </c>
      <c r="B38" s="15" t="s">
        <v>68</v>
      </c>
      <c r="C38" s="15" t="s">
        <v>217</v>
      </c>
      <c r="D38" s="15" t="s">
        <v>218</v>
      </c>
      <c r="E38" s="15" t="s">
        <v>9</v>
      </c>
      <c r="F38" s="15" t="s">
        <v>536</v>
      </c>
      <c r="G38" s="15" t="s">
        <v>692</v>
      </c>
      <c r="H38" s="15" t="s">
        <v>17</v>
      </c>
      <c r="I38" s="16"/>
      <c r="J38" s="17"/>
    </row>
    <row r="39" spans="1:10" ht="15" customHeight="1" outlineLevel="1">
      <c r="A39" s="18"/>
      <c r="B39" s="18"/>
      <c r="C39" s="19"/>
      <c r="D39" s="19"/>
      <c r="E39" s="19"/>
      <c r="F39" s="19"/>
      <c r="G39" s="19"/>
      <c r="H39" s="19"/>
      <c r="I39" s="20"/>
      <c r="J39" s="20"/>
    </row>
    <row r="40" spans="1:10" ht="14.25" customHeight="1" outlineLevel="1">
      <c r="A40" s="17"/>
      <c r="B40" s="21"/>
      <c r="C40" s="15"/>
      <c r="D40" s="15" t="s">
        <v>25</v>
      </c>
      <c r="E40" s="15" t="s">
        <v>26</v>
      </c>
      <c r="F40" s="15" t="s">
        <v>27</v>
      </c>
      <c r="G40" s="15" t="s">
        <v>28</v>
      </c>
      <c r="H40" s="15" t="s">
        <v>29</v>
      </c>
      <c r="I40" s="15" t="s">
        <v>30</v>
      </c>
      <c r="J40" s="15" t="s">
        <v>31</v>
      </c>
    </row>
    <row r="41" spans="1:10" ht="14.25" customHeight="1" outlineLevel="1">
      <c r="A41" s="17"/>
      <c r="B41" s="21"/>
      <c r="C41" s="15" t="s">
        <v>32</v>
      </c>
      <c r="D41" s="15" t="s">
        <v>476</v>
      </c>
      <c r="E41" s="15" t="s">
        <v>490</v>
      </c>
      <c r="F41" s="15" t="s">
        <v>521</v>
      </c>
      <c r="G41" s="15" t="s">
        <v>498</v>
      </c>
      <c r="H41" s="15"/>
      <c r="I41" s="15" t="s">
        <v>428</v>
      </c>
      <c r="J41" s="15" t="s">
        <v>21</v>
      </c>
    </row>
    <row r="42" spans="1:10" ht="14.25" customHeight="1" outlineLevel="1">
      <c r="A42" s="17"/>
      <c r="B42" s="21"/>
      <c r="C42" s="15" t="s">
        <v>33</v>
      </c>
      <c r="D42" s="15" t="s">
        <v>487</v>
      </c>
      <c r="E42" s="15" t="s">
        <v>498</v>
      </c>
      <c r="F42" s="15" t="s">
        <v>492</v>
      </c>
      <c r="G42" s="15" t="s">
        <v>521</v>
      </c>
      <c r="H42" s="15"/>
      <c r="I42" s="15" t="s">
        <v>32</v>
      </c>
      <c r="J42" s="15" t="s">
        <v>17</v>
      </c>
    </row>
    <row r="43" spans="1:10" ht="14.25" customHeight="1" outlineLevel="1">
      <c r="A43" s="17"/>
      <c r="B43" s="21"/>
      <c r="C43" s="15" t="s">
        <v>34</v>
      </c>
      <c r="D43" s="15" t="s">
        <v>486</v>
      </c>
      <c r="E43" s="15" t="s">
        <v>468</v>
      </c>
      <c r="F43" s="15" t="s">
        <v>490</v>
      </c>
      <c r="G43" s="15"/>
      <c r="H43" s="15"/>
      <c r="I43" s="15" t="s">
        <v>444</v>
      </c>
      <c r="J43" s="15" t="s">
        <v>13</v>
      </c>
    </row>
    <row r="44" spans="1:10" ht="14.25" customHeight="1" outlineLevel="1">
      <c r="A44" s="17"/>
      <c r="B44" s="21"/>
      <c r="C44" s="15" t="s">
        <v>35</v>
      </c>
      <c r="D44" s="15" t="s">
        <v>693</v>
      </c>
      <c r="E44" s="15" t="s">
        <v>471</v>
      </c>
      <c r="F44" s="15" t="s">
        <v>492</v>
      </c>
      <c r="G44" s="15"/>
      <c r="H44" s="15"/>
      <c r="I44" s="15" t="s">
        <v>493</v>
      </c>
      <c r="J44" s="15" t="s">
        <v>21</v>
      </c>
    </row>
    <row r="45" spans="1:10" ht="14.25" customHeight="1" outlineLevel="1">
      <c r="A45" s="17"/>
      <c r="B45" s="21"/>
      <c r="C45" s="15" t="s">
        <v>36</v>
      </c>
      <c r="D45" s="15" t="s">
        <v>468</v>
      </c>
      <c r="E45" s="15" t="s">
        <v>470</v>
      </c>
      <c r="F45" s="15" t="s">
        <v>487</v>
      </c>
      <c r="G45" s="15" t="s">
        <v>521</v>
      </c>
      <c r="H45" s="15" t="s">
        <v>476</v>
      </c>
      <c r="I45" s="15" t="s">
        <v>475</v>
      </c>
      <c r="J45" s="15" t="s">
        <v>17</v>
      </c>
    </row>
    <row r="46" spans="1:10" ht="14.25" customHeight="1" outlineLevel="1">
      <c r="A46" s="17"/>
      <c r="B46" s="21"/>
      <c r="C46" s="15" t="s">
        <v>37</v>
      </c>
      <c r="D46" s="15" t="s">
        <v>548</v>
      </c>
      <c r="E46" s="15" t="s">
        <v>469</v>
      </c>
      <c r="F46" s="15" t="s">
        <v>490</v>
      </c>
      <c r="G46" s="15" t="s">
        <v>470</v>
      </c>
      <c r="H46" s="15"/>
      <c r="I46" s="15" t="s">
        <v>428</v>
      </c>
      <c r="J46" s="15" t="s">
        <v>9</v>
      </c>
    </row>
    <row r="48" ht="15">
      <c r="A48" s="46" t="s">
        <v>348</v>
      </c>
    </row>
    <row r="49" spans="2:4" ht="15">
      <c r="B49" t="s">
        <v>219</v>
      </c>
      <c r="C49" t="s">
        <v>220</v>
      </c>
      <c r="D49" t="s">
        <v>125</v>
      </c>
    </row>
    <row r="50" spans="2:4" ht="15">
      <c r="B50" t="s">
        <v>221</v>
      </c>
      <c r="C50" t="s">
        <v>222</v>
      </c>
      <c r="D50" t="s">
        <v>223</v>
      </c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1200" verticalDpi="1200" orientation="portrait" paperSize="9" r:id="rId1"/>
  <headerFooter>
    <oddHeader>&amp;CMejlans Bollförening r.f.</oddHeader>
    <oddFooter>&amp;Cwww.mbf.fi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21.140625" style="0" customWidth="1"/>
    <col min="3" max="4" width="18.140625" style="0" customWidth="1"/>
    <col min="5" max="5" width="21.140625" style="0" bestFit="1" customWidth="1"/>
    <col min="6" max="6" width="18.140625" style="0" customWidth="1"/>
    <col min="7" max="7" width="2.7109375" style="0" customWidth="1"/>
  </cols>
  <sheetData>
    <row r="1" spans="1:7" ht="15">
      <c r="A1" s="37"/>
      <c r="B1" s="37"/>
      <c r="C1" s="37"/>
      <c r="D1" s="37"/>
      <c r="E1" s="37"/>
      <c r="F1" s="37"/>
      <c r="G1" s="37"/>
    </row>
    <row r="2" spans="1:7" ht="61.5">
      <c r="A2" s="37"/>
      <c r="B2" s="206" t="s">
        <v>328</v>
      </c>
      <c r="C2" s="206"/>
      <c r="D2" s="206"/>
      <c r="E2" s="206"/>
      <c r="F2" s="206"/>
      <c r="G2" s="37"/>
    </row>
    <row r="3" spans="1:7" ht="15">
      <c r="A3" s="37"/>
      <c r="B3" s="37"/>
      <c r="C3" s="37"/>
      <c r="D3" s="37"/>
      <c r="E3" s="37"/>
      <c r="F3" s="37"/>
      <c r="G3" s="37"/>
    </row>
    <row r="4" spans="1:7" ht="31.5">
      <c r="A4" s="37"/>
      <c r="B4" s="207" t="s">
        <v>329</v>
      </c>
      <c r="C4" s="207"/>
      <c r="D4" s="39"/>
      <c r="E4" s="207" t="s">
        <v>330</v>
      </c>
      <c r="F4" s="207"/>
      <c r="G4" s="37"/>
    </row>
    <row r="5" spans="1:7" ht="15">
      <c r="A5" s="37"/>
      <c r="B5" s="38"/>
      <c r="C5" s="37"/>
      <c r="D5" s="37"/>
      <c r="E5" s="38"/>
      <c r="F5" s="37"/>
      <c r="G5" s="37"/>
    </row>
    <row r="6" spans="1:7" ht="23.25">
      <c r="A6" s="37"/>
      <c r="B6" s="41" t="s">
        <v>318</v>
      </c>
      <c r="C6" s="42" t="s">
        <v>319</v>
      </c>
      <c r="D6" s="40"/>
      <c r="E6" s="41" t="s">
        <v>320</v>
      </c>
      <c r="F6" s="42">
        <v>0.4166666666666667</v>
      </c>
      <c r="G6" s="37"/>
    </row>
    <row r="7" spans="1:7" ht="23.25">
      <c r="A7" s="37"/>
      <c r="B7" s="41" t="s">
        <v>290</v>
      </c>
      <c r="C7" s="42">
        <v>0.4166666666666667</v>
      </c>
      <c r="D7" s="40"/>
      <c r="E7" s="44" t="s">
        <v>345</v>
      </c>
      <c r="F7" s="45">
        <v>0.625</v>
      </c>
      <c r="G7" s="37"/>
    </row>
    <row r="8" spans="1:7" ht="23.25">
      <c r="A8" s="37"/>
      <c r="B8" s="44" t="s">
        <v>321</v>
      </c>
      <c r="C8" s="45">
        <v>0.5833333333333334</v>
      </c>
      <c r="D8" s="40"/>
      <c r="E8" s="41" t="s">
        <v>225</v>
      </c>
      <c r="F8" s="42">
        <v>0.4166666666666667</v>
      </c>
      <c r="G8" s="37"/>
    </row>
    <row r="9" spans="1:7" ht="23.25">
      <c r="A9" s="37"/>
      <c r="B9" s="41" t="s">
        <v>294</v>
      </c>
      <c r="C9" s="42">
        <v>0.4166666666666667</v>
      </c>
      <c r="D9" s="40"/>
      <c r="E9" s="44" t="s">
        <v>345</v>
      </c>
      <c r="F9" s="45">
        <v>0.625</v>
      </c>
      <c r="G9" s="37"/>
    </row>
    <row r="10" spans="1:7" ht="23.25">
      <c r="A10" s="37"/>
      <c r="B10" s="44" t="s">
        <v>321</v>
      </c>
      <c r="C10" s="45">
        <v>0.4166666666666667</v>
      </c>
      <c r="D10" s="40"/>
      <c r="E10" s="41" t="s">
        <v>322</v>
      </c>
      <c r="F10" s="42">
        <v>0.4583333333333333</v>
      </c>
      <c r="G10" s="37"/>
    </row>
    <row r="11" spans="1:7" ht="23.25">
      <c r="A11" s="37"/>
      <c r="B11" s="41" t="s">
        <v>289</v>
      </c>
      <c r="C11" s="42">
        <v>0.5833333333333334</v>
      </c>
      <c r="D11" s="40"/>
      <c r="E11" s="44" t="s">
        <v>345</v>
      </c>
      <c r="F11" s="45">
        <v>0.6666666666666666</v>
      </c>
      <c r="G11" s="37"/>
    </row>
    <row r="12" spans="1:7" ht="23.25">
      <c r="A12" s="37"/>
      <c r="B12" s="44" t="s">
        <v>321</v>
      </c>
      <c r="C12" s="45">
        <v>0.75</v>
      </c>
      <c r="D12" s="40"/>
      <c r="E12" s="41" t="s">
        <v>346</v>
      </c>
      <c r="F12" s="42">
        <v>0.5</v>
      </c>
      <c r="G12" s="37"/>
    </row>
    <row r="13" spans="1:7" ht="23.25">
      <c r="A13" s="37"/>
      <c r="B13" s="41" t="s">
        <v>291</v>
      </c>
      <c r="C13" s="42">
        <v>0.5833333333333334</v>
      </c>
      <c r="D13" s="40"/>
      <c r="E13" s="41" t="s">
        <v>244</v>
      </c>
      <c r="F13" s="42" t="s">
        <v>323</v>
      </c>
      <c r="G13" s="37"/>
    </row>
    <row r="14" spans="1:7" ht="23.25">
      <c r="A14" s="37"/>
      <c r="B14" s="44" t="s">
        <v>321</v>
      </c>
      <c r="C14" s="45">
        <v>0.75</v>
      </c>
      <c r="D14" s="40"/>
      <c r="E14" s="44" t="s">
        <v>345</v>
      </c>
      <c r="F14" s="45">
        <v>0.6458333333333334</v>
      </c>
      <c r="G14" s="37"/>
    </row>
    <row r="15" spans="1:7" ht="23.25">
      <c r="A15" s="37"/>
      <c r="B15" s="41" t="s">
        <v>324</v>
      </c>
      <c r="C15" s="42" t="s">
        <v>325</v>
      </c>
      <c r="D15" s="40"/>
      <c r="E15" s="41" t="s">
        <v>347</v>
      </c>
      <c r="F15" s="42">
        <v>0.5625</v>
      </c>
      <c r="G15" s="37"/>
    </row>
    <row r="16" spans="1:7" ht="23.25">
      <c r="A16" s="37"/>
      <c r="B16" s="40"/>
      <c r="C16" s="43"/>
      <c r="D16" s="40"/>
      <c r="E16" s="41" t="s">
        <v>326</v>
      </c>
      <c r="F16" s="42">
        <v>0.5833333333333334</v>
      </c>
      <c r="G16" s="37"/>
    </row>
    <row r="17" spans="1:7" ht="23.25">
      <c r="A17" s="37"/>
      <c r="B17" s="40"/>
      <c r="C17" s="43"/>
      <c r="D17" s="40"/>
      <c r="E17" s="41" t="s">
        <v>327</v>
      </c>
      <c r="F17" s="42">
        <v>0.6041666666666666</v>
      </c>
      <c r="G17" s="37"/>
    </row>
    <row r="18" spans="1:7" ht="23.25">
      <c r="A18" s="37"/>
      <c r="B18" s="40"/>
      <c r="C18" s="43"/>
      <c r="D18" s="40"/>
      <c r="E18" s="40"/>
      <c r="F18" s="40"/>
      <c r="G18" s="40"/>
    </row>
  </sheetData>
  <sheetProtection/>
  <mergeCells count="3">
    <mergeCell ref="B2:F2"/>
    <mergeCell ref="B4:C4"/>
    <mergeCell ref="E4:F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1200" verticalDpi="1200" orientation="portrait" paperSize="8" r:id="rId1"/>
  <headerFooter>
    <oddHeader>&amp;CMejlans Bollförening r.f.</oddHeader>
    <oddFooter>&amp;Cwww.mbf.fi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37.421875" style="0" customWidth="1"/>
    <col min="4" max="4" width="13.00390625" style="0" customWidth="1"/>
    <col min="5" max="6" width="30.28125" style="0" bestFit="1" customWidth="1"/>
    <col min="7" max="7" width="26.140625" style="0" bestFit="1" customWidth="1"/>
    <col min="8" max="8" width="8.57421875" style="0" customWidth="1"/>
  </cols>
  <sheetData>
    <row r="1" ht="15.75" thickBot="1"/>
    <row r="2" spans="1:8" ht="18" customHeight="1">
      <c r="A2" s="1"/>
      <c r="B2" s="2" t="s">
        <v>0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224</v>
      </c>
      <c r="C3" s="7"/>
      <c r="D3" s="7"/>
      <c r="E3" s="9"/>
      <c r="F3" s="5"/>
      <c r="G3" s="6"/>
      <c r="H3" s="6"/>
    </row>
    <row r="4" spans="1:8" ht="15" customHeight="1" thickBot="1">
      <c r="A4" s="1"/>
      <c r="B4" s="10" t="s">
        <v>343</v>
      </c>
      <c r="C4" s="11"/>
      <c r="D4" s="11"/>
      <c r="E4" s="12"/>
      <c r="F4" s="5"/>
      <c r="G4" s="6"/>
      <c r="H4" s="6"/>
    </row>
    <row r="5" spans="1:8" ht="15" customHeight="1">
      <c r="A5" s="13"/>
      <c r="B5" s="14"/>
      <c r="C5" s="14"/>
      <c r="D5" s="14"/>
      <c r="E5" s="22"/>
      <c r="F5" s="6"/>
      <c r="G5" s="6"/>
      <c r="H5" s="6"/>
    </row>
    <row r="6" spans="1:8" ht="13.5" customHeight="1">
      <c r="A6" s="23"/>
      <c r="B6" s="23" t="s">
        <v>2</v>
      </c>
      <c r="C6" s="23" t="s">
        <v>93</v>
      </c>
      <c r="D6" s="23" t="s">
        <v>4</v>
      </c>
      <c r="E6" s="5"/>
      <c r="F6" s="6"/>
      <c r="G6" s="6"/>
      <c r="H6" s="32"/>
    </row>
    <row r="7" spans="1:8" ht="13.5" customHeight="1">
      <c r="A7" s="33" t="s">
        <v>9</v>
      </c>
      <c r="B7" s="33" t="s">
        <v>219</v>
      </c>
      <c r="C7" s="33" t="s">
        <v>220</v>
      </c>
      <c r="D7" s="33" t="s">
        <v>125</v>
      </c>
      <c r="E7" s="24" t="s">
        <v>220</v>
      </c>
      <c r="F7" s="6"/>
      <c r="G7" s="6"/>
      <c r="H7" s="32"/>
    </row>
    <row r="8" spans="1:8" ht="13.5" customHeight="1">
      <c r="A8" s="33" t="s">
        <v>13</v>
      </c>
      <c r="B8" s="33" t="s">
        <v>153</v>
      </c>
      <c r="C8" s="33" t="s">
        <v>199</v>
      </c>
      <c r="D8" s="33" t="s">
        <v>133</v>
      </c>
      <c r="E8" s="25" t="s">
        <v>624</v>
      </c>
      <c r="F8" s="24" t="s">
        <v>220</v>
      </c>
      <c r="G8" s="6"/>
      <c r="H8" s="32"/>
    </row>
    <row r="9" spans="1:8" ht="13.5" customHeight="1">
      <c r="A9" s="23" t="s">
        <v>17</v>
      </c>
      <c r="B9" s="23" t="s">
        <v>275</v>
      </c>
      <c r="C9" s="23" t="s">
        <v>213</v>
      </c>
      <c r="D9" s="23" t="s">
        <v>133</v>
      </c>
      <c r="E9" s="26" t="s">
        <v>213</v>
      </c>
      <c r="F9" s="25" t="s">
        <v>694</v>
      </c>
      <c r="G9" s="5"/>
      <c r="H9" s="32"/>
    </row>
    <row r="10" spans="1:8" ht="13.5" customHeight="1">
      <c r="A10" s="23" t="s">
        <v>21</v>
      </c>
      <c r="B10" s="23" t="s">
        <v>154</v>
      </c>
      <c r="C10" s="23" t="s">
        <v>205</v>
      </c>
      <c r="D10" s="23" t="s">
        <v>206</v>
      </c>
      <c r="E10" s="27" t="s">
        <v>695</v>
      </c>
      <c r="F10" s="1"/>
      <c r="G10" s="26" t="s">
        <v>220</v>
      </c>
      <c r="H10" s="34"/>
    </row>
    <row r="11" spans="1:8" ht="13.5" customHeight="1">
      <c r="A11" s="33" t="s">
        <v>94</v>
      </c>
      <c r="B11" s="33" t="s">
        <v>151</v>
      </c>
      <c r="C11" s="33" t="s">
        <v>196</v>
      </c>
      <c r="D11" s="33" t="s">
        <v>197</v>
      </c>
      <c r="E11" s="24" t="s">
        <v>196</v>
      </c>
      <c r="F11" s="1"/>
      <c r="G11" s="25" t="s">
        <v>738</v>
      </c>
      <c r="H11" s="34"/>
    </row>
    <row r="12" spans="1:8" ht="13.5" customHeight="1">
      <c r="A12" s="33" t="s">
        <v>95</v>
      </c>
      <c r="B12" s="33" t="s">
        <v>267</v>
      </c>
      <c r="C12" s="33" t="s">
        <v>216</v>
      </c>
      <c r="D12" s="33" t="s">
        <v>148</v>
      </c>
      <c r="E12" s="25" t="s">
        <v>696</v>
      </c>
      <c r="F12" s="26" t="s">
        <v>222</v>
      </c>
      <c r="G12" s="5"/>
      <c r="H12" s="32"/>
    </row>
    <row r="13" spans="1:8" ht="13.5" customHeight="1">
      <c r="A13" s="23" t="s">
        <v>96</v>
      </c>
      <c r="B13" s="23" t="s">
        <v>152</v>
      </c>
      <c r="C13" s="23" t="s">
        <v>208</v>
      </c>
      <c r="D13" s="23" t="s">
        <v>133</v>
      </c>
      <c r="E13" s="26" t="s">
        <v>222</v>
      </c>
      <c r="F13" s="27" t="s">
        <v>697</v>
      </c>
      <c r="G13" s="6"/>
      <c r="H13" s="32"/>
    </row>
    <row r="14" spans="1:8" ht="13.5" customHeight="1">
      <c r="A14" s="23" t="s">
        <v>97</v>
      </c>
      <c r="B14" s="23" t="s">
        <v>221</v>
      </c>
      <c r="C14" s="23" t="s">
        <v>222</v>
      </c>
      <c r="D14" s="23" t="s">
        <v>223</v>
      </c>
      <c r="E14" s="27" t="s">
        <v>698</v>
      </c>
      <c r="F14" s="6"/>
      <c r="G14" s="6"/>
      <c r="H14" s="32"/>
    </row>
    <row r="15" spans="1:8" ht="15" customHeight="1">
      <c r="A15" s="29"/>
      <c r="B15" s="29"/>
      <c r="C15" s="29"/>
      <c r="D15" s="29"/>
      <c r="E15" s="31"/>
      <c r="F15" s="31"/>
      <c r="G15" s="31"/>
      <c r="H15" s="30"/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1200" verticalDpi="1200" orientation="portrait" paperSize="9" scale="82" r:id="rId1"/>
  <headerFooter>
    <oddHeader>&amp;CMejlans Bollförening r.f.</oddHeader>
    <oddFooter>&amp;Cwww.mbf.fi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225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334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6"/>
      <c r="J6" s="17"/>
    </row>
    <row r="7" spans="1:10" ht="14.25" customHeight="1">
      <c r="A7" s="15" t="s">
        <v>9</v>
      </c>
      <c r="B7" s="15" t="s">
        <v>226</v>
      </c>
      <c r="C7" s="15" t="s">
        <v>227</v>
      </c>
      <c r="D7" s="15" t="s">
        <v>228</v>
      </c>
      <c r="E7" s="15" t="s">
        <v>17</v>
      </c>
      <c r="F7" s="15" t="s">
        <v>541</v>
      </c>
      <c r="G7" s="15" t="s">
        <v>699</v>
      </c>
      <c r="H7" s="15" t="s">
        <v>9</v>
      </c>
      <c r="I7" s="16"/>
      <c r="J7" s="17"/>
    </row>
    <row r="8" spans="1:10" ht="14.25" customHeight="1">
      <c r="A8" s="15" t="s">
        <v>13</v>
      </c>
      <c r="B8" s="15" t="s">
        <v>229</v>
      </c>
      <c r="C8" s="15" t="s">
        <v>230</v>
      </c>
      <c r="D8" s="15" t="s">
        <v>87</v>
      </c>
      <c r="E8" s="15" t="s">
        <v>13</v>
      </c>
      <c r="F8" s="15" t="s">
        <v>565</v>
      </c>
      <c r="G8" s="15" t="s">
        <v>700</v>
      </c>
      <c r="H8" s="15" t="s">
        <v>13</v>
      </c>
      <c r="I8" s="16"/>
      <c r="J8" s="17"/>
    </row>
    <row r="9" spans="1:10" ht="14.25" customHeight="1">
      <c r="A9" s="15" t="s">
        <v>17</v>
      </c>
      <c r="B9" s="15" t="s">
        <v>231</v>
      </c>
      <c r="C9" s="15" t="s">
        <v>232</v>
      </c>
      <c r="D9" s="15" t="s">
        <v>24</v>
      </c>
      <c r="E9" s="15" t="s">
        <v>9</v>
      </c>
      <c r="F9" s="15" t="s">
        <v>502</v>
      </c>
      <c r="G9" s="15" t="s">
        <v>701</v>
      </c>
      <c r="H9" s="15" t="s">
        <v>17</v>
      </c>
      <c r="I9" s="16"/>
      <c r="J9" s="17"/>
    </row>
    <row r="10" spans="1:10" ht="14.25" customHeight="1">
      <c r="A10" s="15" t="s">
        <v>21</v>
      </c>
      <c r="B10" s="15" t="s">
        <v>233</v>
      </c>
      <c r="C10" s="15" t="s">
        <v>234</v>
      </c>
      <c r="D10" s="15" t="s">
        <v>20</v>
      </c>
      <c r="E10" s="15" t="s">
        <v>433</v>
      </c>
      <c r="F10" s="15" t="s">
        <v>504</v>
      </c>
      <c r="G10" s="15" t="s">
        <v>702</v>
      </c>
      <c r="H10" s="15" t="s">
        <v>21</v>
      </c>
      <c r="I10" s="16"/>
      <c r="J10" s="17"/>
    </row>
    <row r="11" spans="1:10" ht="15" customHeight="1" outlineLevel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 outlineLevel="1">
      <c r="A12" s="17"/>
      <c r="B12" s="21"/>
      <c r="C12" s="15"/>
      <c r="D12" s="15" t="s">
        <v>25</v>
      </c>
      <c r="E12" s="15" t="s">
        <v>26</v>
      </c>
      <c r="F12" s="15" t="s">
        <v>27</v>
      </c>
      <c r="G12" s="15" t="s">
        <v>28</v>
      </c>
      <c r="H12" s="15" t="s">
        <v>29</v>
      </c>
      <c r="I12" s="15" t="s">
        <v>30</v>
      </c>
      <c r="J12" s="15" t="s">
        <v>31</v>
      </c>
    </row>
    <row r="13" spans="1:10" ht="14.25" customHeight="1" outlineLevel="1">
      <c r="A13" s="17"/>
      <c r="B13" s="21"/>
      <c r="C13" s="15" t="s">
        <v>32</v>
      </c>
      <c r="D13" s="15" t="s">
        <v>468</v>
      </c>
      <c r="E13" s="15" t="s">
        <v>490</v>
      </c>
      <c r="F13" s="15" t="s">
        <v>469</v>
      </c>
      <c r="G13" s="15"/>
      <c r="H13" s="15"/>
      <c r="I13" s="15" t="s">
        <v>444</v>
      </c>
      <c r="J13" s="15" t="s">
        <v>21</v>
      </c>
    </row>
    <row r="14" spans="1:10" ht="14.25" customHeight="1" outlineLevel="1">
      <c r="A14" s="17"/>
      <c r="B14" s="21"/>
      <c r="C14" s="15" t="s">
        <v>33</v>
      </c>
      <c r="D14" s="15" t="s">
        <v>490</v>
      </c>
      <c r="E14" s="15" t="s">
        <v>490</v>
      </c>
      <c r="F14" s="15" t="s">
        <v>476</v>
      </c>
      <c r="G14" s="15"/>
      <c r="H14" s="15"/>
      <c r="I14" s="15" t="s">
        <v>444</v>
      </c>
      <c r="J14" s="15" t="s">
        <v>17</v>
      </c>
    </row>
    <row r="15" spans="1:10" ht="14.25" customHeight="1" outlineLevel="1">
      <c r="A15" s="17"/>
      <c r="B15" s="21"/>
      <c r="C15" s="15" t="s">
        <v>34</v>
      </c>
      <c r="D15" s="15" t="s">
        <v>470</v>
      </c>
      <c r="E15" s="15" t="s">
        <v>490</v>
      </c>
      <c r="F15" s="15" t="s">
        <v>488</v>
      </c>
      <c r="G15" s="15"/>
      <c r="H15" s="15"/>
      <c r="I15" s="15" t="s">
        <v>444</v>
      </c>
      <c r="J15" s="15" t="s">
        <v>13</v>
      </c>
    </row>
    <row r="16" spans="1:10" ht="14.25" customHeight="1" outlineLevel="1">
      <c r="A16" s="17"/>
      <c r="B16" s="21"/>
      <c r="C16" s="15" t="s">
        <v>35</v>
      </c>
      <c r="D16" s="15" t="s">
        <v>486</v>
      </c>
      <c r="E16" s="15" t="s">
        <v>486</v>
      </c>
      <c r="F16" s="15" t="s">
        <v>474</v>
      </c>
      <c r="G16" s="15"/>
      <c r="H16" s="15"/>
      <c r="I16" s="15" t="s">
        <v>444</v>
      </c>
      <c r="J16" s="15" t="s">
        <v>21</v>
      </c>
    </row>
    <row r="17" spans="1:10" ht="14.25" customHeight="1" outlineLevel="1">
      <c r="A17" s="17"/>
      <c r="B17" s="21"/>
      <c r="C17" s="15" t="s">
        <v>36</v>
      </c>
      <c r="D17" s="15" t="s">
        <v>492</v>
      </c>
      <c r="E17" s="15" t="s">
        <v>470</v>
      </c>
      <c r="F17" s="15" t="s">
        <v>485</v>
      </c>
      <c r="G17" s="15" t="s">
        <v>490</v>
      </c>
      <c r="H17" s="15"/>
      <c r="I17" s="15" t="s">
        <v>428</v>
      </c>
      <c r="J17" s="15" t="s">
        <v>17</v>
      </c>
    </row>
    <row r="18" spans="1:10" ht="14.25" customHeight="1" outlineLevel="1">
      <c r="A18" s="17"/>
      <c r="B18" s="21"/>
      <c r="C18" s="15" t="s">
        <v>37</v>
      </c>
      <c r="D18" s="15" t="s">
        <v>468</v>
      </c>
      <c r="E18" s="15" t="s">
        <v>498</v>
      </c>
      <c r="F18" s="15" t="s">
        <v>469</v>
      </c>
      <c r="G18" s="15"/>
      <c r="H18" s="15"/>
      <c r="I18" s="15" t="s">
        <v>444</v>
      </c>
      <c r="J18" s="15" t="s">
        <v>9</v>
      </c>
    </row>
    <row r="20" spans="1:10" ht="14.25" customHeight="1">
      <c r="A20" s="15"/>
      <c r="B20" s="15" t="s">
        <v>2</v>
      </c>
      <c r="C20" s="15" t="s">
        <v>38</v>
      </c>
      <c r="D20" s="15" t="s">
        <v>4</v>
      </c>
      <c r="E20" s="15" t="s">
        <v>5</v>
      </c>
      <c r="F20" s="15" t="s">
        <v>6</v>
      </c>
      <c r="G20" s="15" t="s">
        <v>7</v>
      </c>
      <c r="H20" s="15" t="s">
        <v>8</v>
      </c>
      <c r="I20" s="16"/>
      <c r="J20" s="17"/>
    </row>
    <row r="21" spans="1:10" ht="14.25" customHeight="1">
      <c r="A21" s="15" t="s">
        <v>9</v>
      </c>
      <c r="B21" s="15" t="s">
        <v>235</v>
      </c>
      <c r="C21" s="15" t="s">
        <v>236</v>
      </c>
      <c r="D21" s="15" t="s">
        <v>16</v>
      </c>
      <c r="E21" s="15" t="s">
        <v>13</v>
      </c>
      <c r="F21" s="15" t="s">
        <v>703</v>
      </c>
      <c r="G21" s="15" t="s">
        <v>704</v>
      </c>
      <c r="H21" s="15" t="s">
        <v>9</v>
      </c>
      <c r="I21" s="16"/>
      <c r="J21" s="17"/>
    </row>
    <row r="22" spans="1:10" ht="14.25" customHeight="1">
      <c r="A22" s="15" t="s">
        <v>13</v>
      </c>
      <c r="B22" s="15" t="s">
        <v>237</v>
      </c>
      <c r="C22" s="15" t="s">
        <v>238</v>
      </c>
      <c r="D22" s="15" t="s">
        <v>24</v>
      </c>
      <c r="E22" s="15" t="s">
        <v>9</v>
      </c>
      <c r="F22" s="15" t="s">
        <v>705</v>
      </c>
      <c r="G22" s="15" t="s">
        <v>706</v>
      </c>
      <c r="H22" s="15" t="s">
        <v>13</v>
      </c>
      <c r="I22" s="16"/>
      <c r="J22" s="17"/>
    </row>
    <row r="23" spans="1:10" ht="14.25" customHeight="1">
      <c r="A23" s="15" t="s">
        <v>17</v>
      </c>
      <c r="B23" s="15" t="s">
        <v>239</v>
      </c>
      <c r="C23" s="15" t="s">
        <v>240</v>
      </c>
      <c r="D23" s="15" t="s">
        <v>20</v>
      </c>
      <c r="E23" s="15" t="s">
        <v>433</v>
      </c>
      <c r="F23" s="15" t="s">
        <v>510</v>
      </c>
      <c r="G23" s="15" t="s">
        <v>707</v>
      </c>
      <c r="H23" s="15" t="s">
        <v>17</v>
      </c>
      <c r="I23" s="16"/>
      <c r="J23" s="17"/>
    </row>
    <row r="24" spans="1:10" ht="14.25" customHeight="1">
      <c r="A24" s="15" t="s">
        <v>21</v>
      </c>
      <c r="B24" s="205" t="s">
        <v>241</v>
      </c>
      <c r="C24" s="205" t="s">
        <v>242</v>
      </c>
      <c r="D24" s="205" t="s">
        <v>24</v>
      </c>
      <c r="E24" s="15"/>
      <c r="F24" s="15"/>
      <c r="G24" s="15"/>
      <c r="H24" s="15"/>
      <c r="I24" s="16"/>
      <c r="J24" s="17"/>
    </row>
    <row r="25" spans="1:10" ht="15" customHeight="1" outlineLevel="1">
      <c r="A25" s="18"/>
      <c r="B25" s="18"/>
      <c r="C25" s="19"/>
      <c r="D25" s="19"/>
      <c r="E25" s="19"/>
      <c r="F25" s="19"/>
      <c r="G25" s="19"/>
      <c r="H25" s="19"/>
      <c r="I25" s="20"/>
      <c r="J25" s="20"/>
    </row>
    <row r="26" spans="1:10" ht="14.25" customHeight="1" outlineLevel="1">
      <c r="A26" s="17"/>
      <c r="B26" s="21"/>
      <c r="C26" s="15"/>
      <c r="D26" s="15" t="s">
        <v>25</v>
      </c>
      <c r="E26" s="15" t="s">
        <v>26</v>
      </c>
      <c r="F26" s="15" t="s">
        <v>27</v>
      </c>
      <c r="G26" s="15" t="s">
        <v>28</v>
      </c>
      <c r="H26" s="15" t="s">
        <v>29</v>
      </c>
      <c r="I26" s="15" t="s">
        <v>30</v>
      </c>
      <c r="J26" s="15" t="s">
        <v>31</v>
      </c>
    </row>
    <row r="27" spans="1:10" ht="14.25" customHeight="1" outlineLevel="1">
      <c r="A27" s="17"/>
      <c r="B27" s="21"/>
      <c r="C27" s="15" t="s">
        <v>32</v>
      </c>
      <c r="D27" s="15" t="s">
        <v>490</v>
      </c>
      <c r="E27" s="15" t="s">
        <v>488</v>
      </c>
      <c r="F27" s="15" t="s">
        <v>469</v>
      </c>
      <c r="G27" s="15"/>
      <c r="H27" s="15"/>
      <c r="I27" s="15" t="s">
        <v>444</v>
      </c>
      <c r="J27" s="15" t="s">
        <v>21</v>
      </c>
    </row>
    <row r="28" spans="1:10" ht="14.25" customHeight="1" outlineLevel="1">
      <c r="A28" s="17"/>
      <c r="B28" s="21"/>
      <c r="C28" s="15" t="s">
        <v>33</v>
      </c>
      <c r="D28" s="15"/>
      <c r="E28" s="15"/>
      <c r="F28" s="15"/>
      <c r="G28" s="15"/>
      <c r="H28" s="15"/>
      <c r="I28" s="15"/>
      <c r="J28" s="15" t="s">
        <v>17</v>
      </c>
    </row>
    <row r="29" spans="1:10" ht="14.25" customHeight="1" outlineLevel="1">
      <c r="A29" s="17"/>
      <c r="B29" s="21"/>
      <c r="C29" s="15" t="s">
        <v>34</v>
      </c>
      <c r="D29" s="15"/>
      <c r="E29" s="15"/>
      <c r="F29" s="15"/>
      <c r="G29" s="15"/>
      <c r="H29" s="15"/>
      <c r="I29" s="15"/>
      <c r="J29" s="15" t="s">
        <v>13</v>
      </c>
    </row>
    <row r="30" spans="1:10" ht="14.25" customHeight="1" outlineLevel="1">
      <c r="A30" s="17"/>
      <c r="B30" s="21"/>
      <c r="C30" s="15" t="s">
        <v>35</v>
      </c>
      <c r="D30" s="15" t="s">
        <v>476</v>
      </c>
      <c r="E30" s="15" t="s">
        <v>470</v>
      </c>
      <c r="F30" s="15" t="s">
        <v>470</v>
      </c>
      <c r="G30" s="15"/>
      <c r="H30" s="15"/>
      <c r="I30" s="15" t="s">
        <v>444</v>
      </c>
      <c r="J30" s="15" t="s">
        <v>21</v>
      </c>
    </row>
    <row r="31" spans="1:10" ht="14.25" customHeight="1" outlineLevel="1">
      <c r="A31" s="17"/>
      <c r="B31" s="21"/>
      <c r="C31" s="15" t="s">
        <v>36</v>
      </c>
      <c r="D31" s="15" t="s">
        <v>470</v>
      </c>
      <c r="E31" s="15" t="s">
        <v>470</v>
      </c>
      <c r="F31" s="15" t="s">
        <v>492</v>
      </c>
      <c r="G31" s="15" t="s">
        <v>476</v>
      </c>
      <c r="H31" s="15"/>
      <c r="I31" s="15" t="s">
        <v>428</v>
      </c>
      <c r="J31" s="15" t="s">
        <v>17</v>
      </c>
    </row>
    <row r="32" spans="1:10" ht="14.25" customHeight="1" outlineLevel="1">
      <c r="A32" s="17"/>
      <c r="B32" s="21"/>
      <c r="C32" s="15" t="s">
        <v>37</v>
      </c>
      <c r="D32" s="15"/>
      <c r="E32" s="15"/>
      <c r="F32" s="15"/>
      <c r="G32" s="15"/>
      <c r="H32" s="15"/>
      <c r="I32" s="15"/>
      <c r="J32" s="15" t="s">
        <v>9</v>
      </c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1200" verticalDpi="1200" orientation="portrait" paperSize="9" r:id="rId1"/>
  <headerFooter>
    <oddHeader>&amp;CMejlans Bollförening r.f.</oddHeader>
    <oddFooter>&amp;Cwww.mbf.fi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9.421875" style="0" customWidth="1"/>
    <col min="4" max="4" width="13.00390625" style="0" customWidth="1"/>
    <col min="5" max="7" width="17.140625" style="0" customWidth="1"/>
  </cols>
  <sheetData>
    <row r="1" ht="15.75" thickBot="1"/>
    <row r="2" spans="1:7" ht="18" customHeight="1">
      <c r="A2" s="1"/>
      <c r="B2" s="2" t="s">
        <v>0</v>
      </c>
      <c r="C2" s="3"/>
      <c r="D2" s="3"/>
      <c r="E2" s="4"/>
      <c r="F2" s="5"/>
      <c r="G2" s="6"/>
    </row>
    <row r="3" spans="1:7" ht="15" customHeight="1">
      <c r="A3" s="1"/>
      <c r="B3" s="8" t="s">
        <v>243</v>
      </c>
      <c r="C3" s="7"/>
      <c r="D3" s="7"/>
      <c r="E3" s="9"/>
      <c r="F3" s="5"/>
      <c r="G3" s="6"/>
    </row>
    <row r="4" spans="1:7" ht="15" customHeight="1" thickBot="1">
      <c r="A4" s="1"/>
      <c r="B4" s="10" t="s">
        <v>708</v>
      </c>
      <c r="C4" s="11" t="s">
        <v>712</v>
      </c>
      <c r="D4" s="11"/>
      <c r="E4" s="12"/>
      <c r="F4" s="5"/>
      <c r="G4" s="6"/>
    </row>
    <row r="5" spans="1:7" ht="15" customHeight="1">
      <c r="A5" s="13"/>
      <c r="B5" s="14"/>
      <c r="C5" s="14"/>
      <c r="D5" s="14"/>
      <c r="E5" s="22"/>
      <c r="F5" s="6"/>
      <c r="G5" s="6"/>
    </row>
    <row r="6" spans="1:7" ht="13.5" customHeight="1">
      <c r="A6" s="23"/>
      <c r="B6" s="23" t="s">
        <v>2</v>
      </c>
      <c r="C6" s="23" t="s">
        <v>93</v>
      </c>
      <c r="D6" s="23" t="s">
        <v>4</v>
      </c>
      <c r="E6" s="5"/>
      <c r="F6" s="6"/>
      <c r="G6" s="6"/>
    </row>
    <row r="7" spans="1:7" ht="13.5" customHeight="1">
      <c r="A7" s="23" t="s">
        <v>9</v>
      </c>
      <c r="B7" s="23" t="s">
        <v>151</v>
      </c>
      <c r="C7" s="23" t="s">
        <v>227</v>
      </c>
      <c r="D7" s="23" t="s">
        <v>228</v>
      </c>
      <c r="E7" s="24" t="s">
        <v>227</v>
      </c>
      <c r="F7" s="6"/>
      <c r="G7" s="6"/>
    </row>
    <row r="8" spans="1:7" ht="13.5" customHeight="1">
      <c r="A8" s="23" t="s">
        <v>13</v>
      </c>
      <c r="B8" s="23" t="s">
        <v>152</v>
      </c>
      <c r="C8" s="23" t="s">
        <v>238</v>
      </c>
      <c r="D8" s="23" t="s">
        <v>24</v>
      </c>
      <c r="E8" s="25" t="s">
        <v>709</v>
      </c>
      <c r="F8" s="26" t="s">
        <v>227</v>
      </c>
      <c r="G8" s="5"/>
    </row>
    <row r="9" spans="1:7" ht="13.5" customHeight="1">
      <c r="A9" s="23" t="s">
        <v>17</v>
      </c>
      <c r="B9" s="23" t="s">
        <v>153</v>
      </c>
      <c r="C9" s="23" t="s">
        <v>230</v>
      </c>
      <c r="D9" s="23" t="s">
        <v>87</v>
      </c>
      <c r="E9" s="26" t="s">
        <v>236</v>
      </c>
      <c r="F9" s="25" t="s">
        <v>710</v>
      </c>
      <c r="G9" s="5"/>
    </row>
    <row r="10" spans="1:7" ht="13.5" customHeight="1">
      <c r="A10" s="23" t="s">
        <v>21</v>
      </c>
      <c r="B10" s="23" t="s">
        <v>154</v>
      </c>
      <c r="C10" s="23" t="s">
        <v>236</v>
      </c>
      <c r="D10" s="23" t="s">
        <v>16</v>
      </c>
      <c r="E10" s="27" t="s">
        <v>711</v>
      </c>
      <c r="F10" s="6"/>
      <c r="G10" s="28"/>
    </row>
    <row r="11" spans="1:7" ht="13.5" customHeight="1">
      <c r="A11" s="29"/>
      <c r="B11" s="29"/>
      <c r="C11" s="29"/>
      <c r="D11" s="29"/>
      <c r="E11" s="30"/>
      <c r="F11" s="31"/>
      <c r="G11" s="30"/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1200" verticalDpi="1200" orientation="portrait" paperSize="9" r:id="rId1"/>
  <headerFooter>
    <oddHeader>&amp;CMejlans Bollförening r.f.</oddHeader>
    <oddFooter>&amp;Cwww.mbf.fi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140625" style="203" customWidth="1"/>
    <col min="2" max="2" width="5.28125" style="203" customWidth="1"/>
    <col min="3" max="3" width="37.421875" style="203" customWidth="1"/>
    <col min="4" max="4" width="12.28125" style="203" customWidth="1"/>
    <col min="5" max="5" width="7.140625" style="203" customWidth="1"/>
    <col min="6" max="6" width="7.00390625" style="203" customWidth="1"/>
    <col min="7" max="7" width="7.7109375" style="203" customWidth="1"/>
    <col min="8" max="8" width="7.00390625" style="203" customWidth="1"/>
    <col min="9" max="9" width="9.140625" style="203" customWidth="1"/>
    <col min="10" max="10" width="8.57421875" style="203" customWidth="1"/>
    <col min="11" max="16384" width="9.140625" style="203" customWidth="1"/>
  </cols>
  <sheetData>
    <row r="1" ht="15.75" thickBot="1"/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713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341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6"/>
      <c r="J6" s="17"/>
    </row>
    <row r="7" spans="1:10" ht="14.25" customHeight="1">
      <c r="A7" s="15" t="s">
        <v>9</v>
      </c>
      <c r="B7" s="15" t="s">
        <v>231</v>
      </c>
      <c r="C7" s="15" t="s">
        <v>232</v>
      </c>
      <c r="D7" s="15" t="s">
        <v>24</v>
      </c>
      <c r="E7" s="15"/>
      <c r="F7" s="15"/>
      <c r="G7" s="15"/>
      <c r="H7" s="15" t="s">
        <v>9</v>
      </c>
      <c r="I7" s="16"/>
      <c r="J7" s="17"/>
    </row>
    <row r="8" spans="1:10" ht="14.25" customHeight="1">
      <c r="A8" s="15" t="s">
        <v>13</v>
      </c>
      <c r="B8" s="205" t="s">
        <v>239</v>
      </c>
      <c r="C8" s="205" t="s">
        <v>240</v>
      </c>
      <c r="D8" s="205" t="s">
        <v>20</v>
      </c>
      <c r="E8" s="15"/>
      <c r="F8" s="15"/>
      <c r="G8" s="15"/>
      <c r="H8" s="15"/>
      <c r="I8" s="16"/>
      <c r="J8" s="17"/>
    </row>
    <row r="9" spans="1:10" ht="14.25" customHeight="1">
      <c r="A9" s="15" t="s">
        <v>17</v>
      </c>
      <c r="B9" s="205" t="s">
        <v>233</v>
      </c>
      <c r="C9" s="205" t="s">
        <v>234</v>
      </c>
      <c r="D9" s="205" t="s">
        <v>20</v>
      </c>
      <c r="E9" s="15"/>
      <c r="F9" s="15"/>
      <c r="G9" s="15"/>
      <c r="H9" s="15"/>
      <c r="I9" s="16"/>
      <c r="J9" s="17"/>
    </row>
    <row r="10" spans="1:10" ht="15" customHeight="1" outlineLevel="1">
      <c r="A10" s="18"/>
      <c r="B10" s="18"/>
      <c r="C10" s="19"/>
      <c r="D10" s="19"/>
      <c r="E10" s="19"/>
      <c r="F10" s="19"/>
      <c r="G10" s="19"/>
      <c r="H10" s="19"/>
      <c r="I10" s="20"/>
      <c r="J10" s="20"/>
    </row>
    <row r="11" spans="1:10" ht="14.25" customHeight="1" outlineLevel="1">
      <c r="A11" s="17"/>
      <c r="B11" s="21"/>
      <c r="C11" s="15"/>
      <c r="D11" s="15" t="s">
        <v>25</v>
      </c>
      <c r="E11" s="15" t="s">
        <v>26</v>
      </c>
      <c r="F11" s="15" t="s">
        <v>27</v>
      </c>
      <c r="G11" s="15" t="s">
        <v>28</v>
      </c>
      <c r="H11" s="15" t="s">
        <v>29</v>
      </c>
      <c r="I11" s="15" t="s">
        <v>30</v>
      </c>
      <c r="J11" s="15" t="s">
        <v>31</v>
      </c>
    </row>
    <row r="12" spans="1:10" ht="14.25" customHeight="1" outlineLevel="1">
      <c r="A12" s="17"/>
      <c r="B12" s="21"/>
      <c r="C12" s="15" t="s">
        <v>32</v>
      </c>
      <c r="D12" s="15"/>
      <c r="E12" s="15"/>
      <c r="F12" s="15"/>
      <c r="G12" s="15"/>
      <c r="H12" s="15"/>
      <c r="I12" s="15"/>
      <c r="J12" s="15" t="s">
        <v>13</v>
      </c>
    </row>
    <row r="13" spans="1:10" ht="14.25" customHeight="1" outlineLevel="1">
      <c r="A13" s="17"/>
      <c r="B13" s="21"/>
      <c r="C13" s="15" t="s">
        <v>35</v>
      </c>
      <c r="D13" s="15"/>
      <c r="E13" s="15"/>
      <c r="F13" s="15"/>
      <c r="G13" s="15"/>
      <c r="H13" s="15"/>
      <c r="I13" s="15"/>
      <c r="J13" s="15" t="s">
        <v>9</v>
      </c>
    </row>
    <row r="14" spans="1:10" ht="14.25" customHeight="1" outlineLevel="1">
      <c r="A14" s="17"/>
      <c r="B14" s="21"/>
      <c r="C14" s="15" t="s">
        <v>36</v>
      </c>
      <c r="D14" s="15"/>
      <c r="E14" s="15"/>
      <c r="F14" s="15"/>
      <c r="G14" s="15"/>
      <c r="H14" s="15"/>
      <c r="I14" s="15"/>
      <c r="J14" s="15" t="s">
        <v>17</v>
      </c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1200" verticalDpi="1200" orientation="portrait" paperSize="9" r:id="rId1"/>
  <headerFooter>
    <oddHeader>&amp;CMejlans Bollförening r.f.</oddHeader>
    <oddFooter>&amp;Cwww.mbf.fi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140625" style="0" customWidth="1"/>
    <col min="2" max="2" width="5.28125" style="0" customWidth="1"/>
    <col min="3" max="3" width="37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262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337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6"/>
      <c r="J6" s="17"/>
    </row>
    <row r="7" spans="1:10" ht="14.25" customHeight="1">
      <c r="A7" s="15" t="s">
        <v>9</v>
      </c>
      <c r="B7" s="15" t="s">
        <v>259</v>
      </c>
      <c r="C7" s="15" t="s">
        <v>260</v>
      </c>
      <c r="D7" s="15" t="s">
        <v>261</v>
      </c>
      <c r="E7" s="15" t="s">
        <v>9</v>
      </c>
      <c r="F7" s="15" t="s">
        <v>444</v>
      </c>
      <c r="G7" s="15" t="s">
        <v>714</v>
      </c>
      <c r="H7" s="15" t="s">
        <v>9</v>
      </c>
      <c r="I7" s="16"/>
      <c r="J7" s="17"/>
    </row>
    <row r="8" spans="1:10" ht="14.25" customHeight="1">
      <c r="A8" s="15" t="s">
        <v>13</v>
      </c>
      <c r="B8" s="15" t="s">
        <v>258</v>
      </c>
      <c r="C8" s="15" t="s">
        <v>715</v>
      </c>
      <c r="D8" s="15" t="s">
        <v>133</v>
      </c>
      <c r="E8" s="15" t="s">
        <v>433</v>
      </c>
      <c r="F8" s="15" t="s">
        <v>493</v>
      </c>
      <c r="G8" s="15" t="s">
        <v>716</v>
      </c>
      <c r="H8" s="15" t="s">
        <v>13</v>
      </c>
      <c r="I8" s="16"/>
      <c r="J8" s="17"/>
    </row>
    <row r="9" spans="1:10" ht="14.25" customHeight="1">
      <c r="A9" s="15" t="s">
        <v>17</v>
      </c>
      <c r="B9" s="15"/>
      <c r="C9" s="15"/>
      <c r="D9" s="15"/>
      <c r="E9" s="15"/>
      <c r="F9" s="15"/>
      <c r="G9" s="15"/>
      <c r="H9" s="15"/>
      <c r="I9" s="16"/>
      <c r="J9" s="17"/>
    </row>
    <row r="10" spans="1:10" ht="15" customHeight="1" outlineLevel="1">
      <c r="A10" s="18"/>
      <c r="B10" s="18"/>
      <c r="C10" s="19"/>
      <c r="D10" s="19"/>
      <c r="E10" s="19"/>
      <c r="F10" s="19"/>
      <c r="G10" s="19"/>
      <c r="H10" s="19"/>
      <c r="I10" s="20"/>
      <c r="J10" s="20"/>
    </row>
    <row r="11" spans="1:10" ht="14.25" customHeight="1" outlineLevel="1">
      <c r="A11" s="17"/>
      <c r="B11" s="21"/>
      <c r="C11" s="15"/>
      <c r="D11" s="15" t="s">
        <v>25</v>
      </c>
      <c r="E11" s="15" t="s">
        <v>26</v>
      </c>
      <c r="F11" s="15" t="s">
        <v>27</v>
      </c>
      <c r="G11" s="15" t="s">
        <v>28</v>
      </c>
      <c r="H11" s="15" t="s">
        <v>29</v>
      </c>
      <c r="I11" s="15" t="s">
        <v>30</v>
      </c>
      <c r="J11" s="15" t="s">
        <v>31</v>
      </c>
    </row>
    <row r="12" spans="1:10" ht="14.25" customHeight="1" outlineLevel="1">
      <c r="A12" s="17"/>
      <c r="B12" s="21"/>
      <c r="C12" s="15" t="s">
        <v>32</v>
      </c>
      <c r="D12" s="15"/>
      <c r="E12" s="15"/>
      <c r="F12" s="15"/>
      <c r="G12" s="15"/>
      <c r="H12" s="15"/>
      <c r="I12" s="15"/>
      <c r="J12" s="15" t="s">
        <v>13</v>
      </c>
    </row>
    <row r="13" spans="1:10" ht="14.25" customHeight="1" outlineLevel="1">
      <c r="A13" s="17"/>
      <c r="B13" s="21"/>
      <c r="C13" s="15" t="s">
        <v>35</v>
      </c>
      <c r="D13" s="15"/>
      <c r="E13" s="15"/>
      <c r="F13" s="15"/>
      <c r="G13" s="15"/>
      <c r="H13" s="15"/>
      <c r="I13" s="15"/>
      <c r="J13" s="15" t="s">
        <v>9</v>
      </c>
    </row>
    <row r="14" spans="1:10" ht="14.25" customHeight="1" outlineLevel="1">
      <c r="A14" s="17"/>
      <c r="B14" s="21"/>
      <c r="C14" s="15" t="s">
        <v>36</v>
      </c>
      <c r="D14" s="15" t="s">
        <v>476</v>
      </c>
      <c r="E14" s="15" t="s">
        <v>469</v>
      </c>
      <c r="F14" s="15" t="s">
        <v>470</v>
      </c>
      <c r="G14" s="15"/>
      <c r="H14" s="15"/>
      <c r="I14" s="15" t="s">
        <v>444</v>
      </c>
      <c r="J14" s="15" t="s">
        <v>17</v>
      </c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1200" verticalDpi="1200" orientation="portrait" paperSize="9" r:id="rId1"/>
  <headerFooter>
    <oddHeader>&amp;CMejlans Bollförening r.f.</oddHeader>
    <oddFooter>&amp;Cwww.mbf.fi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244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338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36"/>
      <c r="J6" s="17"/>
    </row>
    <row r="7" spans="1:10" ht="14.25" customHeight="1">
      <c r="A7" s="15" t="s">
        <v>9</v>
      </c>
      <c r="B7" s="15" t="s">
        <v>245</v>
      </c>
      <c r="C7" s="15" t="s">
        <v>246</v>
      </c>
      <c r="D7" s="15" t="s">
        <v>16</v>
      </c>
      <c r="E7" s="15" t="s">
        <v>13</v>
      </c>
      <c r="F7" s="15" t="s">
        <v>462</v>
      </c>
      <c r="G7" s="15" t="s">
        <v>717</v>
      </c>
      <c r="H7" s="15" t="s">
        <v>9</v>
      </c>
      <c r="I7" s="16"/>
      <c r="J7" s="17"/>
    </row>
    <row r="8" spans="1:10" ht="14.25" customHeight="1">
      <c r="A8" s="15" t="s">
        <v>13</v>
      </c>
      <c r="B8" s="15" t="s">
        <v>237</v>
      </c>
      <c r="C8" s="15" t="s">
        <v>238</v>
      </c>
      <c r="D8" s="15" t="s">
        <v>24</v>
      </c>
      <c r="E8" s="15" t="s">
        <v>9</v>
      </c>
      <c r="F8" s="15" t="s">
        <v>37</v>
      </c>
      <c r="G8" s="15" t="s">
        <v>718</v>
      </c>
      <c r="H8" s="15" t="s">
        <v>13</v>
      </c>
      <c r="I8" s="16"/>
      <c r="J8" s="17"/>
    </row>
    <row r="9" spans="1:10" ht="14.25" customHeight="1">
      <c r="A9" s="15" t="s">
        <v>17</v>
      </c>
      <c r="B9" s="15" t="s">
        <v>231</v>
      </c>
      <c r="C9" s="15" t="s">
        <v>232</v>
      </c>
      <c r="D9" s="15" t="s">
        <v>24</v>
      </c>
      <c r="E9" s="15" t="s">
        <v>433</v>
      </c>
      <c r="F9" s="15" t="s">
        <v>496</v>
      </c>
      <c r="G9" s="15" t="s">
        <v>719</v>
      </c>
      <c r="H9" s="15" t="s">
        <v>17</v>
      </c>
      <c r="I9" s="16"/>
      <c r="J9" s="17"/>
    </row>
    <row r="10" spans="1:10" ht="14.25" customHeight="1">
      <c r="A10" s="15" t="s">
        <v>21</v>
      </c>
      <c r="B10" s="15"/>
      <c r="C10" s="15"/>
      <c r="D10" s="15"/>
      <c r="E10" s="15"/>
      <c r="F10" s="15"/>
      <c r="G10" s="15"/>
      <c r="H10" s="15"/>
      <c r="I10" s="16"/>
      <c r="J10" s="17"/>
    </row>
    <row r="11" spans="1:10" ht="15" customHeight="1" outlineLevel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 outlineLevel="1">
      <c r="A12" s="17"/>
      <c r="B12" s="21"/>
      <c r="C12" s="15"/>
      <c r="D12" s="15" t="s">
        <v>25</v>
      </c>
      <c r="E12" s="15" t="s">
        <v>26</v>
      </c>
      <c r="F12" s="15" t="s">
        <v>27</v>
      </c>
      <c r="G12" s="15" t="s">
        <v>28</v>
      </c>
      <c r="H12" s="15" t="s">
        <v>29</v>
      </c>
      <c r="I12" s="15" t="s">
        <v>30</v>
      </c>
      <c r="J12" s="15" t="s">
        <v>31</v>
      </c>
    </row>
    <row r="13" spans="1:10" ht="14.25" customHeight="1" outlineLevel="1">
      <c r="A13" s="17"/>
      <c r="B13" s="21"/>
      <c r="C13" s="15" t="s">
        <v>32</v>
      </c>
      <c r="D13" s="15" t="s">
        <v>488</v>
      </c>
      <c r="E13" s="15" t="s">
        <v>469</v>
      </c>
      <c r="F13" s="15" t="s">
        <v>498</v>
      </c>
      <c r="G13" s="15"/>
      <c r="H13" s="15"/>
      <c r="I13" s="15" t="s">
        <v>444</v>
      </c>
      <c r="J13" s="15" t="s">
        <v>21</v>
      </c>
    </row>
    <row r="14" spans="1:10" ht="14.25" customHeight="1" outlineLevel="1">
      <c r="A14" s="17"/>
      <c r="B14" s="21"/>
      <c r="C14" s="15" t="s">
        <v>33</v>
      </c>
      <c r="D14" s="15"/>
      <c r="E14" s="15"/>
      <c r="F14" s="15"/>
      <c r="G14" s="15"/>
      <c r="H14" s="15"/>
      <c r="I14" s="15"/>
      <c r="J14" s="15" t="s">
        <v>17</v>
      </c>
    </row>
    <row r="15" spans="1:10" ht="14.25" customHeight="1" outlineLevel="1">
      <c r="A15" s="17"/>
      <c r="B15" s="21"/>
      <c r="C15" s="15" t="s">
        <v>34</v>
      </c>
      <c r="D15" s="15"/>
      <c r="E15" s="15"/>
      <c r="F15" s="15"/>
      <c r="G15" s="15"/>
      <c r="H15" s="15"/>
      <c r="I15" s="15"/>
      <c r="J15" s="15" t="s">
        <v>13</v>
      </c>
    </row>
    <row r="16" spans="1:10" ht="14.25" customHeight="1" outlineLevel="1">
      <c r="A16" s="17"/>
      <c r="B16" s="21"/>
      <c r="C16" s="15" t="s">
        <v>35</v>
      </c>
      <c r="D16" s="15" t="s">
        <v>492</v>
      </c>
      <c r="E16" s="15" t="s">
        <v>488</v>
      </c>
      <c r="F16" s="15" t="s">
        <v>486</v>
      </c>
      <c r="G16" s="15" t="s">
        <v>468</v>
      </c>
      <c r="H16" s="15"/>
      <c r="I16" s="15" t="s">
        <v>428</v>
      </c>
      <c r="J16" s="15" t="s">
        <v>21</v>
      </c>
    </row>
    <row r="17" spans="1:10" ht="14.25" customHeight="1" outlineLevel="1">
      <c r="A17" s="17"/>
      <c r="B17" s="21"/>
      <c r="C17" s="15" t="s">
        <v>36</v>
      </c>
      <c r="D17" s="15" t="s">
        <v>490</v>
      </c>
      <c r="E17" s="15" t="s">
        <v>486</v>
      </c>
      <c r="F17" s="15" t="s">
        <v>488</v>
      </c>
      <c r="G17" s="15"/>
      <c r="H17" s="15"/>
      <c r="I17" s="15" t="s">
        <v>444</v>
      </c>
      <c r="J17" s="15" t="s">
        <v>17</v>
      </c>
    </row>
    <row r="18" spans="1:10" ht="14.25" customHeight="1" outlineLevel="1">
      <c r="A18" s="17"/>
      <c r="B18" s="21"/>
      <c r="C18" s="15" t="s">
        <v>37</v>
      </c>
      <c r="D18" s="15"/>
      <c r="E18" s="15"/>
      <c r="F18" s="15"/>
      <c r="G18" s="15"/>
      <c r="H18" s="15"/>
      <c r="I18" s="15"/>
      <c r="J18" s="15" t="s">
        <v>9</v>
      </c>
    </row>
    <row r="20" spans="1:10" ht="14.25" customHeight="1">
      <c r="A20" s="15"/>
      <c r="B20" s="15" t="s">
        <v>2</v>
      </c>
      <c r="C20" s="15" t="s">
        <v>38</v>
      </c>
      <c r="D20" s="15" t="s">
        <v>4</v>
      </c>
      <c r="E20" s="15" t="s">
        <v>5</v>
      </c>
      <c r="F20" s="15" t="s">
        <v>6</v>
      </c>
      <c r="G20" s="15" t="s">
        <v>7</v>
      </c>
      <c r="H20" s="15" t="s">
        <v>8</v>
      </c>
      <c r="I20" s="36"/>
      <c r="J20" s="17"/>
    </row>
    <row r="21" spans="1:10" ht="14.25" customHeight="1">
      <c r="A21" s="15" t="s">
        <v>9</v>
      </c>
      <c r="B21" s="15" t="s">
        <v>247</v>
      </c>
      <c r="C21" s="15" t="s">
        <v>248</v>
      </c>
      <c r="D21" s="15" t="s">
        <v>24</v>
      </c>
      <c r="E21" s="15" t="s">
        <v>13</v>
      </c>
      <c r="F21" s="15" t="s">
        <v>720</v>
      </c>
      <c r="G21" s="15" t="s">
        <v>721</v>
      </c>
      <c r="H21" s="15" t="s">
        <v>9</v>
      </c>
      <c r="I21" s="16"/>
      <c r="J21" s="17"/>
    </row>
    <row r="22" spans="1:10" ht="14.25" customHeight="1">
      <c r="A22" s="15" t="s">
        <v>13</v>
      </c>
      <c r="B22" s="15" t="s">
        <v>235</v>
      </c>
      <c r="C22" s="15" t="s">
        <v>236</v>
      </c>
      <c r="D22" s="15" t="s">
        <v>16</v>
      </c>
      <c r="E22" s="15" t="s">
        <v>9</v>
      </c>
      <c r="F22" s="15" t="s">
        <v>575</v>
      </c>
      <c r="G22" s="15" t="s">
        <v>722</v>
      </c>
      <c r="H22" s="15" t="s">
        <v>13</v>
      </c>
      <c r="I22" s="16"/>
      <c r="J22" s="17"/>
    </row>
    <row r="23" spans="1:10" ht="14.25" customHeight="1">
      <c r="A23" s="15" t="s">
        <v>17</v>
      </c>
      <c r="B23" s="15" t="s">
        <v>239</v>
      </c>
      <c r="C23" s="15" t="s">
        <v>240</v>
      </c>
      <c r="D23" s="15" t="s">
        <v>20</v>
      </c>
      <c r="E23" s="15" t="s">
        <v>433</v>
      </c>
      <c r="F23" s="15" t="s">
        <v>510</v>
      </c>
      <c r="G23" s="15" t="s">
        <v>723</v>
      </c>
      <c r="H23" s="15" t="s">
        <v>17</v>
      </c>
      <c r="I23" s="16"/>
      <c r="J23" s="17"/>
    </row>
    <row r="24" spans="1:10" ht="14.25" customHeight="1">
      <c r="A24" s="15" t="s">
        <v>21</v>
      </c>
      <c r="B24" s="205" t="s">
        <v>241</v>
      </c>
      <c r="C24" s="205" t="s">
        <v>242</v>
      </c>
      <c r="D24" s="205" t="s">
        <v>24</v>
      </c>
      <c r="E24" s="15"/>
      <c r="F24" s="15"/>
      <c r="G24" s="15"/>
      <c r="H24" s="15"/>
      <c r="I24" s="16"/>
      <c r="J24" s="17"/>
    </row>
    <row r="25" spans="1:10" ht="15" customHeight="1" outlineLevel="1">
      <c r="A25" s="18"/>
      <c r="B25" s="18"/>
      <c r="C25" s="19"/>
      <c r="D25" s="19"/>
      <c r="E25" s="19"/>
      <c r="F25" s="19"/>
      <c r="G25" s="19"/>
      <c r="H25" s="19"/>
      <c r="I25" s="20"/>
      <c r="J25" s="20"/>
    </row>
    <row r="26" spans="1:10" ht="14.25" customHeight="1" outlineLevel="1">
      <c r="A26" s="17"/>
      <c r="B26" s="21"/>
      <c r="C26" s="15"/>
      <c r="D26" s="15" t="s">
        <v>25</v>
      </c>
      <c r="E26" s="15" t="s">
        <v>26</v>
      </c>
      <c r="F26" s="15" t="s">
        <v>27</v>
      </c>
      <c r="G26" s="15" t="s">
        <v>28</v>
      </c>
      <c r="H26" s="15" t="s">
        <v>29</v>
      </c>
      <c r="I26" s="15" t="s">
        <v>30</v>
      </c>
      <c r="J26" s="15" t="s">
        <v>31</v>
      </c>
    </row>
    <row r="27" spans="1:10" ht="14.25" customHeight="1" outlineLevel="1">
      <c r="A27" s="17"/>
      <c r="B27" s="21"/>
      <c r="C27" s="15" t="s">
        <v>32</v>
      </c>
      <c r="D27" s="15" t="s">
        <v>476</v>
      </c>
      <c r="E27" s="15" t="s">
        <v>470</v>
      </c>
      <c r="F27" s="15" t="s">
        <v>490</v>
      </c>
      <c r="G27" s="15"/>
      <c r="H27" s="15"/>
      <c r="I27" s="15" t="s">
        <v>444</v>
      </c>
      <c r="J27" s="15" t="s">
        <v>21</v>
      </c>
    </row>
    <row r="28" spans="1:10" ht="14.25" customHeight="1" outlineLevel="1">
      <c r="A28" s="17"/>
      <c r="B28" s="21"/>
      <c r="C28" s="15" t="s">
        <v>33</v>
      </c>
      <c r="D28" s="15"/>
      <c r="E28" s="15"/>
      <c r="F28" s="15"/>
      <c r="G28" s="15"/>
      <c r="H28" s="15"/>
      <c r="I28" s="15"/>
      <c r="J28" s="15" t="s">
        <v>17</v>
      </c>
    </row>
    <row r="29" spans="1:10" ht="14.25" customHeight="1" outlineLevel="1">
      <c r="A29" s="17"/>
      <c r="B29" s="21"/>
      <c r="C29" s="15" t="s">
        <v>34</v>
      </c>
      <c r="D29" s="15"/>
      <c r="E29" s="15"/>
      <c r="F29" s="15"/>
      <c r="G29" s="15"/>
      <c r="H29" s="15"/>
      <c r="I29" s="15"/>
      <c r="J29" s="15" t="s">
        <v>13</v>
      </c>
    </row>
    <row r="30" spans="1:10" ht="14.25" customHeight="1" outlineLevel="1">
      <c r="A30" s="17"/>
      <c r="B30" s="21"/>
      <c r="C30" s="15" t="s">
        <v>35</v>
      </c>
      <c r="D30" s="15" t="s">
        <v>490</v>
      </c>
      <c r="E30" s="15" t="s">
        <v>470</v>
      </c>
      <c r="F30" s="15" t="s">
        <v>490</v>
      </c>
      <c r="G30" s="15"/>
      <c r="H30" s="15"/>
      <c r="I30" s="15" t="s">
        <v>444</v>
      </c>
      <c r="J30" s="15" t="s">
        <v>21</v>
      </c>
    </row>
    <row r="31" spans="1:10" ht="14.25" customHeight="1" outlineLevel="1">
      <c r="A31" s="17"/>
      <c r="B31" s="21"/>
      <c r="C31" s="15" t="s">
        <v>36</v>
      </c>
      <c r="D31" s="15" t="s">
        <v>474</v>
      </c>
      <c r="E31" s="15" t="s">
        <v>472</v>
      </c>
      <c r="F31" s="15" t="s">
        <v>492</v>
      </c>
      <c r="G31" s="15" t="s">
        <v>498</v>
      </c>
      <c r="H31" s="15" t="s">
        <v>490</v>
      </c>
      <c r="I31" s="15" t="s">
        <v>475</v>
      </c>
      <c r="J31" s="15" t="s">
        <v>17</v>
      </c>
    </row>
    <row r="32" spans="1:10" ht="14.25" customHeight="1" outlineLevel="1">
      <c r="A32" s="17"/>
      <c r="B32" s="21"/>
      <c r="C32" s="15" t="s">
        <v>37</v>
      </c>
      <c r="D32" s="15"/>
      <c r="E32" s="15"/>
      <c r="F32" s="15"/>
      <c r="G32" s="15"/>
      <c r="H32" s="15"/>
      <c r="I32" s="15"/>
      <c r="J32" s="15" t="s">
        <v>9</v>
      </c>
    </row>
    <row r="34" ht="15">
      <c r="A34" s="46" t="s">
        <v>348</v>
      </c>
    </row>
    <row r="35" spans="2:4" ht="15">
      <c r="B35" t="s">
        <v>282</v>
      </c>
      <c r="C35" t="s">
        <v>283</v>
      </c>
      <c r="D35" t="s">
        <v>24</v>
      </c>
    </row>
    <row r="36" spans="2:4" ht="15">
      <c r="B36" t="s">
        <v>287</v>
      </c>
      <c r="C36" t="s">
        <v>288</v>
      </c>
      <c r="D36" t="s">
        <v>24</v>
      </c>
    </row>
    <row r="37" spans="2:4" ht="15">
      <c r="B37" t="s">
        <v>285</v>
      </c>
      <c r="C37" t="s">
        <v>286</v>
      </c>
      <c r="D37" t="s">
        <v>228</v>
      </c>
    </row>
    <row r="38" spans="2:4" ht="15">
      <c r="B38" t="s">
        <v>226</v>
      </c>
      <c r="C38" t="s">
        <v>284</v>
      </c>
      <c r="D38" t="s">
        <v>228</v>
      </c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1200" verticalDpi="1200" orientation="portrait" paperSize="9" r:id="rId1"/>
  <headerFooter>
    <oddHeader>&amp;CMejlans Bollförening r.f.</oddHeader>
    <oddFooter>&amp;Cwww.mbf.fi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9.421875" style="0" customWidth="1"/>
    <col min="4" max="4" width="13.00390625" style="0" customWidth="1"/>
    <col min="5" max="7" width="17.140625" style="0" customWidth="1"/>
    <col min="8" max="8" width="8.57421875" style="0" customWidth="1"/>
  </cols>
  <sheetData>
    <row r="1" ht="15.75" thickBot="1"/>
    <row r="2" spans="1:8" ht="18" customHeight="1">
      <c r="A2" s="1"/>
      <c r="B2" s="2" t="s">
        <v>0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249</v>
      </c>
      <c r="C3" s="7"/>
      <c r="D3" s="7"/>
      <c r="E3" s="9"/>
      <c r="F3" s="5"/>
      <c r="G3" s="6"/>
      <c r="H3" s="6"/>
    </row>
    <row r="4" spans="1:8" ht="15" customHeight="1" thickBot="1">
      <c r="A4" s="1"/>
      <c r="B4" s="10" t="s">
        <v>344</v>
      </c>
      <c r="C4" s="11"/>
      <c r="D4" s="11"/>
      <c r="E4" s="12"/>
      <c r="F4" s="5"/>
      <c r="G4" s="6"/>
      <c r="H4" s="6"/>
    </row>
    <row r="5" spans="1:8" ht="15" customHeight="1">
      <c r="A5" s="13"/>
      <c r="B5" s="14"/>
      <c r="C5" s="14"/>
      <c r="D5" s="14"/>
      <c r="E5" s="22"/>
      <c r="F5" s="6"/>
      <c r="G5" s="6"/>
      <c r="H5" s="6"/>
    </row>
    <row r="6" spans="1:8" ht="13.5" customHeight="1">
      <c r="A6" s="23"/>
      <c r="B6" s="23" t="s">
        <v>2</v>
      </c>
      <c r="C6" s="23" t="s">
        <v>93</v>
      </c>
      <c r="D6" s="23" t="s">
        <v>4</v>
      </c>
      <c r="E6" s="5"/>
      <c r="F6" s="6"/>
      <c r="G6" s="6"/>
      <c r="H6" s="32"/>
    </row>
    <row r="7" spans="1:8" ht="13.5" customHeight="1">
      <c r="A7" s="33" t="s">
        <v>9</v>
      </c>
      <c r="B7" s="33" t="s">
        <v>282</v>
      </c>
      <c r="C7" s="33" t="s">
        <v>353</v>
      </c>
      <c r="D7" s="33" t="s">
        <v>24</v>
      </c>
      <c r="E7" s="24" t="s">
        <v>353</v>
      </c>
      <c r="F7" s="6"/>
      <c r="G7" s="6"/>
      <c r="H7" s="32"/>
    </row>
    <row r="8" spans="1:8" ht="13.5" customHeight="1">
      <c r="A8" s="33" t="s">
        <v>13</v>
      </c>
      <c r="B8" s="33" t="s">
        <v>152</v>
      </c>
      <c r="C8" s="33" t="s">
        <v>236</v>
      </c>
      <c r="D8" s="33" t="s">
        <v>16</v>
      </c>
      <c r="E8" s="25" t="s">
        <v>724</v>
      </c>
      <c r="F8" s="24" t="s">
        <v>353</v>
      </c>
      <c r="G8" s="6"/>
      <c r="H8" s="32"/>
    </row>
    <row r="9" spans="1:8" ht="13.5" customHeight="1">
      <c r="A9" s="23" t="s">
        <v>17</v>
      </c>
      <c r="B9" s="23" t="s">
        <v>151</v>
      </c>
      <c r="C9" s="23" t="s">
        <v>246</v>
      </c>
      <c r="D9" s="23" t="s">
        <v>16</v>
      </c>
      <c r="E9" s="26" t="s">
        <v>246</v>
      </c>
      <c r="F9" s="25" t="s">
        <v>725</v>
      </c>
      <c r="G9" s="5"/>
      <c r="H9" s="32"/>
    </row>
    <row r="10" spans="1:8" ht="13.5" customHeight="1">
      <c r="A10" s="23" t="s">
        <v>21</v>
      </c>
      <c r="B10" s="23" t="s">
        <v>226</v>
      </c>
      <c r="C10" s="23" t="s">
        <v>227</v>
      </c>
      <c r="D10" s="23" t="s">
        <v>228</v>
      </c>
      <c r="E10" s="27" t="s">
        <v>726</v>
      </c>
      <c r="F10" s="1"/>
      <c r="G10" s="26" t="s">
        <v>353</v>
      </c>
      <c r="H10" s="34"/>
    </row>
    <row r="11" spans="1:8" ht="13.5" customHeight="1">
      <c r="A11" s="33" t="s">
        <v>94</v>
      </c>
      <c r="B11" s="33" t="s">
        <v>285</v>
      </c>
      <c r="C11" s="33" t="s">
        <v>354</v>
      </c>
      <c r="D11" s="33" t="s">
        <v>228</v>
      </c>
      <c r="E11" s="24" t="s">
        <v>354</v>
      </c>
      <c r="F11" s="1"/>
      <c r="G11" s="25" t="s">
        <v>727</v>
      </c>
      <c r="H11" s="34"/>
    </row>
    <row r="12" spans="1:8" ht="13.5" customHeight="1">
      <c r="A12" s="33" t="s">
        <v>95</v>
      </c>
      <c r="B12" s="33" t="s">
        <v>154</v>
      </c>
      <c r="C12" s="33" t="s">
        <v>248</v>
      </c>
      <c r="D12" s="33" t="s">
        <v>24</v>
      </c>
      <c r="E12" s="25" t="s">
        <v>728</v>
      </c>
      <c r="F12" s="26" t="s">
        <v>354</v>
      </c>
      <c r="G12" s="5"/>
      <c r="H12" s="32"/>
    </row>
    <row r="13" spans="1:8" ht="13.5" customHeight="1">
      <c r="A13" s="23" t="s">
        <v>96</v>
      </c>
      <c r="B13" s="23" t="s">
        <v>153</v>
      </c>
      <c r="C13" s="23" t="s">
        <v>238</v>
      </c>
      <c r="D13" s="23" t="s">
        <v>24</v>
      </c>
      <c r="E13" s="26" t="s">
        <v>355</v>
      </c>
      <c r="F13" s="27" t="s">
        <v>729</v>
      </c>
      <c r="G13" s="6"/>
      <c r="H13" s="32"/>
    </row>
    <row r="14" spans="1:8" ht="13.5" customHeight="1">
      <c r="A14" s="23" t="s">
        <v>97</v>
      </c>
      <c r="B14" s="23" t="s">
        <v>287</v>
      </c>
      <c r="C14" s="23" t="s">
        <v>355</v>
      </c>
      <c r="D14" s="23" t="s">
        <v>24</v>
      </c>
      <c r="E14" s="27" t="s">
        <v>623</v>
      </c>
      <c r="F14" s="6"/>
      <c r="G14" s="6"/>
      <c r="H14" s="32"/>
    </row>
    <row r="15" spans="1:8" ht="15" customHeight="1">
      <c r="A15" s="29"/>
      <c r="B15" s="29"/>
      <c r="C15" s="29"/>
      <c r="D15" s="29"/>
      <c r="E15" s="31"/>
      <c r="F15" s="31"/>
      <c r="G15" s="31"/>
      <c r="H15" s="30"/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1200" verticalDpi="1200" orientation="portrait" paperSize="9" scale="96" r:id="rId1"/>
  <headerFooter>
    <oddHeader>&amp;CMejlans Bollförening r.f.</oddHeader>
    <oddFooter>&amp;Cwww.mbf.fi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203" customWidth="1"/>
    <col min="2" max="2" width="5.28125" style="203" customWidth="1"/>
    <col min="3" max="3" width="19.421875" style="203" customWidth="1"/>
    <col min="4" max="4" width="13.00390625" style="203" customWidth="1"/>
    <col min="5" max="7" width="17.140625" style="203" customWidth="1"/>
    <col min="8" max="8" width="8.57421875" style="203" customWidth="1"/>
    <col min="9" max="16384" width="9.140625" style="203" customWidth="1"/>
  </cols>
  <sheetData>
    <row r="1" ht="15.75" thickBot="1"/>
    <row r="2" spans="1:8" ht="18" customHeight="1">
      <c r="A2" s="1"/>
      <c r="B2" s="2" t="s">
        <v>0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730</v>
      </c>
      <c r="C3" s="7"/>
      <c r="D3" s="7"/>
      <c r="E3" s="9"/>
      <c r="F3" s="5"/>
      <c r="G3" s="6"/>
      <c r="H3" s="6"/>
    </row>
    <row r="4" spans="1:8" ht="15" customHeight="1" thickBot="1">
      <c r="A4" s="1"/>
      <c r="B4" s="10" t="s">
        <v>343</v>
      </c>
      <c r="C4" s="11"/>
      <c r="D4" s="11"/>
      <c r="E4" s="12"/>
      <c r="F4" s="5"/>
      <c r="G4" s="6"/>
      <c r="H4" s="6"/>
    </row>
    <row r="5" spans="1:8" ht="15" customHeight="1">
      <c r="A5" s="13"/>
      <c r="B5" s="14"/>
      <c r="C5" s="14"/>
      <c r="D5" s="14"/>
      <c r="E5" s="22"/>
      <c r="F5" s="6"/>
      <c r="G5" s="6"/>
      <c r="H5" s="6"/>
    </row>
    <row r="6" spans="1:8" ht="13.5" customHeight="1">
      <c r="A6" s="23"/>
      <c r="B6" s="23" t="s">
        <v>2</v>
      </c>
      <c r="C6" s="23" t="s">
        <v>93</v>
      </c>
      <c r="D6" s="23" t="s">
        <v>4</v>
      </c>
      <c r="E6" s="5"/>
      <c r="F6" s="6"/>
      <c r="G6" s="6"/>
      <c r="H6" s="32"/>
    </row>
    <row r="7" spans="1:8" ht="13.5" customHeight="1">
      <c r="A7" s="33" t="s">
        <v>9</v>
      </c>
      <c r="B7" s="33" t="s">
        <v>231</v>
      </c>
      <c r="C7" s="33" t="s">
        <v>232</v>
      </c>
      <c r="D7" s="33" t="s">
        <v>24</v>
      </c>
      <c r="E7" s="24" t="s">
        <v>232</v>
      </c>
      <c r="F7" s="6"/>
      <c r="G7" s="6"/>
      <c r="H7" s="32"/>
    </row>
    <row r="8" spans="1:8" ht="13.5" customHeight="1">
      <c r="A8" s="33" t="s">
        <v>13</v>
      </c>
      <c r="B8" s="33"/>
      <c r="C8" s="33"/>
      <c r="D8" s="33"/>
      <c r="E8" s="25"/>
      <c r="F8" s="24" t="s">
        <v>232</v>
      </c>
      <c r="G8" s="6"/>
      <c r="H8" s="32"/>
    </row>
    <row r="9" spans="1:8" ht="13.5" customHeight="1">
      <c r="A9" s="23" t="s">
        <v>17</v>
      </c>
      <c r="B9" s="23"/>
      <c r="C9" s="23"/>
      <c r="D9" s="23"/>
      <c r="E9" s="26"/>
      <c r="F9" s="25"/>
      <c r="G9" s="5"/>
      <c r="H9" s="32"/>
    </row>
    <row r="10" spans="1:8" ht="13.5" customHeight="1">
      <c r="A10" s="23" t="s">
        <v>21</v>
      </c>
      <c r="B10" s="23"/>
      <c r="C10" s="23"/>
      <c r="D10" s="23"/>
      <c r="E10" s="27"/>
      <c r="F10" s="1"/>
      <c r="G10" s="26" t="s">
        <v>232</v>
      </c>
      <c r="H10" s="34"/>
    </row>
    <row r="11" spans="1:8" ht="13.5" customHeight="1">
      <c r="A11" s="33" t="s">
        <v>94</v>
      </c>
      <c r="B11" s="33"/>
      <c r="C11" s="33"/>
      <c r="D11" s="33"/>
      <c r="E11" s="24"/>
      <c r="F11" s="1"/>
      <c r="G11" s="25" t="s">
        <v>624</v>
      </c>
      <c r="H11" s="34"/>
    </row>
    <row r="12" spans="1:8" ht="13.5" customHeight="1">
      <c r="A12" s="33" t="s">
        <v>95</v>
      </c>
      <c r="B12" s="33"/>
      <c r="C12" s="33"/>
      <c r="D12" s="33"/>
      <c r="E12" s="25"/>
      <c r="F12" s="26" t="s">
        <v>240</v>
      </c>
      <c r="G12" s="5"/>
      <c r="H12" s="32"/>
    </row>
    <row r="13" spans="1:8" ht="13.5" customHeight="1">
      <c r="A13" s="23" t="s">
        <v>96</v>
      </c>
      <c r="B13" s="23"/>
      <c r="C13" s="23"/>
      <c r="D13" s="23"/>
      <c r="E13" s="26" t="s">
        <v>240</v>
      </c>
      <c r="F13" s="27"/>
      <c r="G13" s="6"/>
      <c r="H13" s="32"/>
    </row>
    <row r="14" spans="1:8" ht="13.5" customHeight="1">
      <c r="A14" s="23" t="s">
        <v>97</v>
      </c>
      <c r="B14" s="23" t="s">
        <v>239</v>
      </c>
      <c r="C14" s="23" t="s">
        <v>240</v>
      </c>
      <c r="D14" s="23" t="s">
        <v>20</v>
      </c>
      <c r="E14" s="27"/>
      <c r="F14" s="6"/>
      <c r="G14" s="6"/>
      <c r="H14" s="32"/>
    </row>
    <row r="15" spans="1:8" ht="15" customHeight="1">
      <c r="A15" s="29"/>
      <c r="B15" s="29"/>
      <c r="C15" s="29"/>
      <c r="D15" s="29"/>
      <c r="E15" s="31"/>
      <c r="F15" s="31"/>
      <c r="G15" s="31"/>
      <c r="H15" s="30"/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1200" verticalDpi="1200" orientation="portrait" paperSize="9" scale="96" r:id="rId1"/>
  <headerFooter>
    <oddHeader>&amp;CMejlans Bollförening r.f.</oddHeader>
    <oddFooter>&amp;Cwww.mbf.fi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140625" style="0" customWidth="1"/>
    <col min="2" max="2" width="5.28125" style="0" customWidth="1"/>
    <col min="3" max="3" width="37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250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339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6"/>
      <c r="J6" s="17"/>
    </row>
    <row r="7" spans="1:10" ht="14.25" customHeight="1">
      <c r="A7" s="15" t="s">
        <v>9</v>
      </c>
      <c r="B7" s="15" t="s">
        <v>251</v>
      </c>
      <c r="C7" s="15" t="s">
        <v>252</v>
      </c>
      <c r="D7" s="15" t="s">
        <v>133</v>
      </c>
      <c r="E7" s="15" t="s">
        <v>13</v>
      </c>
      <c r="F7" s="15" t="s">
        <v>462</v>
      </c>
      <c r="G7" s="15" t="s">
        <v>731</v>
      </c>
      <c r="H7" s="15" t="s">
        <v>9</v>
      </c>
      <c r="I7" s="16"/>
      <c r="J7" s="17"/>
    </row>
    <row r="8" spans="1:10" ht="14.25" customHeight="1">
      <c r="A8" s="15" t="s">
        <v>13</v>
      </c>
      <c r="B8" s="15" t="s">
        <v>253</v>
      </c>
      <c r="C8" s="15" t="s">
        <v>254</v>
      </c>
      <c r="D8" s="15" t="s">
        <v>255</v>
      </c>
      <c r="E8" s="15" t="s">
        <v>9</v>
      </c>
      <c r="F8" s="15" t="s">
        <v>508</v>
      </c>
      <c r="G8" s="15" t="s">
        <v>732</v>
      </c>
      <c r="H8" s="15" t="s">
        <v>13</v>
      </c>
      <c r="I8" s="16"/>
      <c r="J8" s="17"/>
    </row>
    <row r="9" spans="1:10" ht="14.25" customHeight="1">
      <c r="A9" s="15" t="s">
        <v>17</v>
      </c>
      <c r="B9" s="15" t="s">
        <v>256</v>
      </c>
      <c r="C9" s="15" t="s">
        <v>257</v>
      </c>
      <c r="D9" s="15" t="s">
        <v>133</v>
      </c>
      <c r="E9" s="15" t="s">
        <v>433</v>
      </c>
      <c r="F9" s="15" t="s">
        <v>510</v>
      </c>
      <c r="G9" s="15" t="s">
        <v>733</v>
      </c>
      <c r="H9" s="15" t="s">
        <v>17</v>
      </c>
      <c r="I9" s="16"/>
      <c r="J9" s="17"/>
    </row>
    <row r="10" spans="1:10" ht="15" customHeight="1" outlineLevel="1">
      <c r="A10" s="18"/>
      <c r="B10" s="18"/>
      <c r="C10" s="19"/>
      <c r="D10" s="19"/>
      <c r="E10" s="19"/>
      <c r="F10" s="19"/>
      <c r="G10" s="19"/>
      <c r="H10" s="19"/>
      <c r="I10" s="20"/>
      <c r="J10" s="20"/>
    </row>
    <row r="11" spans="1:10" ht="14.25" customHeight="1" outlineLevel="1">
      <c r="A11" s="17"/>
      <c r="B11" s="21"/>
      <c r="C11" s="15"/>
      <c r="D11" s="15" t="s">
        <v>25</v>
      </c>
      <c r="E11" s="15" t="s">
        <v>26</v>
      </c>
      <c r="F11" s="15" t="s">
        <v>27</v>
      </c>
      <c r="G11" s="15" t="s">
        <v>28</v>
      </c>
      <c r="H11" s="15" t="s">
        <v>29</v>
      </c>
      <c r="I11" s="15" t="s">
        <v>30</v>
      </c>
      <c r="J11" s="15" t="s">
        <v>31</v>
      </c>
    </row>
    <row r="12" spans="1:10" ht="14.25" customHeight="1" outlineLevel="1">
      <c r="A12" s="17"/>
      <c r="B12" s="21"/>
      <c r="C12" s="15" t="s">
        <v>32</v>
      </c>
      <c r="D12" s="15" t="s">
        <v>488</v>
      </c>
      <c r="E12" s="15" t="s">
        <v>486</v>
      </c>
      <c r="F12" s="15" t="s">
        <v>468</v>
      </c>
      <c r="G12" s="15"/>
      <c r="H12" s="15"/>
      <c r="I12" s="15" t="s">
        <v>444</v>
      </c>
      <c r="J12" s="15" t="s">
        <v>13</v>
      </c>
    </row>
    <row r="13" spans="1:10" ht="14.25" customHeight="1" outlineLevel="1">
      <c r="A13" s="17"/>
      <c r="B13" s="21"/>
      <c r="C13" s="15" t="s">
        <v>35</v>
      </c>
      <c r="D13" s="15" t="s">
        <v>476</v>
      </c>
      <c r="E13" s="15" t="s">
        <v>474</v>
      </c>
      <c r="F13" s="15" t="s">
        <v>476</v>
      </c>
      <c r="G13" s="15"/>
      <c r="H13" s="15"/>
      <c r="I13" s="15" t="s">
        <v>444</v>
      </c>
      <c r="J13" s="15" t="s">
        <v>9</v>
      </c>
    </row>
    <row r="14" spans="1:10" ht="14.25" customHeight="1" outlineLevel="1">
      <c r="A14" s="17"/>
      <c r="B14" s="21"/>
      <c r="C14" s="15" t="s">
        <v>36</v>
      </c>
      <c r="D14" s="15" t="s">
        <v>468</v>
      </c>
      <c r="E14" s="15" t="s">
        <v>468</v>
      </c>
      <c r="F14" s="15" t="s">
        <v>490</v>
      </c>
      <c r="G14" s="15"/>
      <c r="H14" s="15"/>
      <c r="I14" s="15" t="s">
        <v>444</v>
      </c>
      <c r="J14" s="15" t="s">
        <v>17</v>
      </c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1200" verticalDpi="1200" orientation="portrait" paperSize="9" r:id="rId1"/>
  <headerFooter>
    <oddHeader>&amp;CMejlans Bollförening r.f.</oddHeader>
    <oddFooter>&amp;Cwww.mbf.fi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9.421875" style="0" customWidth="1"/>
    <col min="4" max="4" width="13.00390625" style="0" customWidth="1"/>
    <col min="5" max="7" width="17.140625" style="0" customWidth="1"/>
    <col min="8" max="8" width="8.57421875" style="0" customWidth="1"/>
  </cols>
  <sheetData>
    <row r="1" ht="15.75" thickBot="1"/>
    <row r="2" spans="1:8" ht="18" customHeight="1">
      <c r="A2" s="1"/>
      <c r="B2" s="2" t="s">
        <v>0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289</v>
      </c>
      <c r="C3" s="7"/>
      <c r="D3" s="7"/>
      <c r="E3" s="9"/>
      <c r="F3" s="5"/>
      <c r="G3" s="6"/>
      <c r="H3" s="6"/>
    </row>
    <row r="4" spans="1:8" ht="15" customHeight="1" thickBot="1">
      <c r="A4" s="1"/>
      <c r="B4" s="10" t="s">
        <v>331</v>
      </c>
      <c r="C4" s="11"/>
      <c r="D4" s="11"/>
      <c r="E4" s="12"/>
      <c r="F4" s="5"/>
      <c r="G4" s="6"/>
      <c r="H4" s="6"/>
    </row>
    <row r="5" spans="1:8" ht="15" customHeight="1">
      <c r="A5" s="13"/>
      <c r="B5" s="14"/>
      <c r="C5" s="14"/>
      <c r="D5" s="14"/>
      <c r="E5" s="22"/>
      <c r="F5" s="6"/>
      <c r="G5" s="6"/>
      <c r="H5" s="6"/>
    </row>
    <row r="6" spans="1:8" ht="13.5" customHeight="1">
      <c r="A6" s="23"/>
      <c r="B6" s="23" t="s">
        <v>2</v>
      </c>
      <c r="C6" s="23" t="s">
        <v>93</v>
      </c>
      <c r="D6" s="23" t="s">
        <v>4</v>
      </c>
      <c r="E6" s="5"/>
      <c r="F6" s="6"/>
      <c r="G6" s="6"/>
      <c r="H6" s="32"/>
    </row>
    <row r="7" spans="1:8" ht="13.5" customHeight="1">
      <c r="A7" s="33" t="s">
        <v>9</v>
      </c>
      <c r="B7" s="33" t="s">
        <v>306</v>
      </c>
      <c r="C7" s="33" t="s">
        <v>24</v>
      </c>
      <c r="D7" s="33" t="s">
        <v>24</v>
      </c>
      <c r="E7" s="24" t="s">
        <v>24</v>
      </c>
      <c r="F7" s="6"/>
      <c r="G7" s="6"/>
      <c r="H7" s="32"/>
    </row>
    <row r="8" spans="1:8" ht="13.5" customHeight="1">
      <c r="A8" s="33" t="s">
        <v>13</v>
      </c>
      <c r="B8" s="33"/>
      <c r="C8" s="33"/>
      <c r="D8" s="33"/>
      <c r="E8" s="25"/>
      <c r="F8" s="24" t="s">
        <v>24</v>
      </c>
      <c r="G8" s="6"/>
      <c r="H8" s="32"/>
    </row>
    <row r="9" spans="1:8" ht="13.5" customHeight="1">
      <c r="A9" s="23" t="s">
        <v>17</v>
      </c>
      <c r="B9" s="23" t="s">
        <v>311</v>
      </c>
      <c r="C9" s="23" t="s">
        <v>65</v>
      </c>
      <c r="D9" s="23" t="s">
        <v>65</v>
      </c>
      <c r="E9" s="26" t="s">
        <v>41</v>
      </c>
      <c r="F9" s="25" t="s">
        <v>523</v>
      </c>
      <c r="G9" s="5"/>
      <c r="H9" s="32"/>
    </row>
    <row r="10" spans="1:8" ht="13.5" customHeight="1">
      <c r="A10" s="23" t="s">
        <v>21</v>
      </c>
      <c r="B10" s="23" t="s">
        <v>309</v>
      </c>
      <c r="C10" s="23" t="s">
        <v>41</v>
      </c>
      <c r="D10" s="23" t="s">
        <v>41</v>
      </c>
      <c r="E10" s="27" t="s">
        <v>524</v>
      </c>
      <c r="F10" s="1"/>
      <c r="G10" s="26" t="s">
        <v>24</v>
      </c>
      <c r="H10" s="34"/>
    </row>
    <row r="11" spans="1:8" ht="13.5" customHeight="1">
      <c r="A11" s="33" t="s">
        <v>94</v>
      </c>
      <c r="B11" s="33" t="s">
        <v>308</v>
      </c>
      <c r="C11" s="33" t="s">
        <v>20</v>
      </c>
      <c r="D11" s="33" t="s">
        <v>20</v>
      </c>
      <c r="E11" s="24" t="s">
        <v>20</v>
      </c>
      <c r="F11" s="1"/>
      <c r="G11" s="25" t="s">
        <v>525</v>
      </c>
      <c r="H11" s="34"/>
    </row>
    <row r="12" spans="1:8" ht="13.5" customHeight="1">
      <c r="A12" s="33" t="s">
        <v>95</v>
      </c>
      <c r="B12" s="33" t="s">
        <v>312</v>
      </c>
      <c r="C12" s="33" t="s">
        <v>16</v>
      </c>
      <c r="D12" s="33" t="s">
        <v>16</v>
      </c>
      <c r="E12" s="25" t="s">
        <v>526</v>
      </c>
      <c r="F12" s="26" t="s">
        <v>52</v>
      </c>
      <c r="G12" s="5"/>
      <c r="H12" s="32"/>
    </row>
    <row r="13" spans="1:8" ht="13.5" customHeight="1">
      <c r="A13" s="23" t="s">
        <v>96</v>
      </c>
      <c r="B13" s="23" t="s">
        <v>310</v>
      </c>
      <c r="C13" s="23" t="s">
        <v>431</v>
      </c>
      <c r="D13" s="23" t="s">
        <v>12</v>
      </c>
      <c r="E13" s="26" t="s">
        <v>52</v>
      </c>
      <c r="F13" s="27" t="s">
        <v>524</v>
      </c>
      <c r="G13" s="6"/>
      <c r="H13" s="32"/>
    </row>
    <row r="14" spans="1:8" ht="13.5" customHeight="1">
      <c r="A14" s="23" t="s">
        <v>97</v>
      </c>
      <c r="B14" s="23" t="s">
        <v>307</v>
      </c>
      <c r="C14" s="23" t="s">
        <v>52</v>
      </c>
      <c r="D14" s="23" t="s">
        <v>52</v>
      </c>
      <c r="E14" s="27" t="s">
        <v>524</v>
      </c>
      <c r="F14" s="6"/>
      <c r="G14" s="6"/>
      <c r="H14" s="32"/>
    </row>
    <row r="15" spans="1:8" ht="15" customHeight="1">
      <c r="A15" s="29"/>
      <c r="B15" s="29"/>
      <c r="C15" s="29"/>
      <c r="D15" s="29"/>
      <c r="E15" s="31"/>
      <c r="F15" s="31"/>
      <c r="G15" s="31"/>
      <c r="H15" s="30"/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1200" verticalDpi="1200" orientation="portrait" paperSize="9" scale="96" r:id="rId1"/>
  <headerFooter>
    <oddHeader>&amp;CMejlans Bollförening r.f.</oddHeader>
    <oddFooter>&amp;Cwww.mbf.fi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Q163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1.8515625" style="0" customWidth="1"/>
    <col min="2" max="2" width="6.28125" style="0" customWidth="1"/>
    <col min="3" max="3" width="18.57421875" style="0" customWidth="1"/>
    <col min="4" max="4" width="19.421875" style="0" customWidth="1"/>
    <col min="5" max="5" width="2.421875" style="0" customWidth="1"/>
    <col min="6" max="6" width="6.00390625" style="0" customWidth="1"/>
    <col min="7" max="7" width="6.28125" style="0" customWidth="1"/>
    <col min="8" max="8" width="6.140625" style="0" customWidth="1"/>
    <col min="9" max="10" width="6.0039062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1.1484375" style="0" customWidth="1"/>
    <col min="17" max="17" width="0" style="0" hidden="1" customWidth="1"/>
  </cols>
  <sheetData>
    <row r="1" s="47" customFormat="1" ht="11.25"/>
    <row r="2" ht="19.5" thickBot="1">
      <c r="A2" s="48" t="s">
        <v>401</v>
      </c>
    </row>
    <row r="3" spans="1:17" ht="15.75" customHeight="1" outlineLevel="1" thickTop="1">
      <c r="A3" s="49"/>
      <c r="B3" s="50"/>
      <c r="C3" s="51"/>
      <c r="D3" s="52"/>
      <c r="E3" s="52"/>
      <c r="F3" s="222" t="s">
        <v>356</v>
      </c>
      <c r="G3" s="223"/>
      <c r="H3" s="224" t="s">
        <v>404</v>
      </c>
      <c r="I3" s="225"/>
      <c r="J3" s="225"/>
      <c r="K3" s="225"/>
      <c r="L3" s="225"/>
      <c r="M3" s="225"/>
      <c r="N3" s="226"/>
      <c r="O3" s="53"/>
      <c r="Q3" s="54" t="s">
        <v>396</v>
      </c>
    </row>
    <row r="4" spans="1:17" ht="15.75" customHeight="1" outlineLevel="1">
      <c r="A4" s="53"/>
      <c r="B4" s="55"/>
      <c r="C4" s="56" t="s">
        <v>357</v>
      </c>
      <c r="D4" s="57"/>
      <c r="E4" s="57"/>
      <c r="F4" s="227" t="s">
        <v>358</v>
      </c>
      <c r="G4" s="228"/>
      <c r="H4" s="229" t="s">
        <v>24</v>
      </c>
      <c r="I4" s="230"/>
      <c r="J4" s="231"/>
      <c r="K4" s="232"/>
      <c r="L4" s="232"/>
      <c r="M4" s="232"/>
      <c r="N4" s="233"/>
      <c r="O4" s="58"/>
      <c r="Q4" s="59" t="s">
        <v>397</v>
      </c>
    </row>
    <row r="5" spans="1:17" ht="15.75" outlineLevel="1">
      <c r="A5" s="53"/>
      <c r="B5" s="58"/>
      <c r="C5" s="55" t="s">
        <v>359</v>
      </c>
      <c r="D5" s="57"/>
      <c r="E5" s="57"/>
      <c r="F5" s="234" t="s">
        <v>360</v>
      </c>
      <c r="G5" s="235"/>
      <c r="H5" s="236" t="s">
        <v>398</v>
      </c>
      <c r="I5" s="237"/>
      <c r="J5" s="237"/>
      <c r="K5" s="237"/>
      <c r="L5" s="237"/>
      <c r="M5" s="237"/>
      <c r="N5" s="238"/>
      <c r="O5" s="58"/>
      <c r="Q5" s="59" t="s">
        <v>399</v>
      </c>
    </row>
    <row r="6" spans="1:15" ht="17.25" customHeight="1" outlineLevel="1" thickBot="1">
      <c r="A6" s="53"/>
      <c r="B6" s="60"/>
      <c r="C6" s="61" t="s">
        <v>361</v>
      </c>
      <c r="D6" s="58"/>
      <c r="E6" s="57"/>
      <c r="F6" s="208" t="s">
        <v>362</v>
      </c>
      <c r="G6" s="209"/>
      <c r="H6" s="210">
        <v>42084</v>
      </c>
      <c r="I6" s="211"/>
      <c r="J6" s="211"/>
      <c r="K6" s="62" t="s">
        <v>363</v>
      </c>
      <c r="L6" s="212">
        <v>0.5833333333333334</v>
      </c>
      <c r="M6" s="213"/>
      <c r="N6" s="214"/>
      <c r="O6" s="58"/>
    </row>
    <row r="7" spans="1:15" ht="15.75" customHeight="1" outlineLevel="1" thickTop="1">
      <c r="A7" s="53"/>
      <c r="B7" s="63" t="s">
        <v>364</v>
      </c>
      <c r="D7" s="57"/>
      <c r="E7" s="57"/>
      <c r="F7" s="63" t="s">
        <v>364</v>
      </c>
      <c r="I7" s="64"/>
      <c r="J7" s="65"/>
      <c r="K7" s="66"/>
      <c r="L7" s="66"/>
      <c r="M7" s="66"/>
      <c r="N7" s="67"/>
      <c r="O7" s="58"/>
    </row>
    <row r="8" spans="1:15" ht="16.5" outlineLevel="1" thickBot="1">
      <c r="A8" s="68"/>
      <c r="B8" s="69" t="s">
        <v>365</v>
      </c>
      <c r="C8" s="215" t="s">
        <v>41</v>
      </c>
      <c r="D8" s="216"/>
      <c r="E8" s="70"/>
      <c r="F8" s="71" t="s">
        <v>366</v>
      </c>
      <c r="G8" s="217" t="s">
        <v>65</v>
      </c>
      <c r="H8" s="218"/>
      <c r="I8" s="218"/>
      <c r="J8" s="218"/>
      <c r="K8" s="218"/>
      <c r="L8" s="218"/>
      <c r="M8" s="218"/>
      <c r="N8" s="219"/>
      <c r="O8" s="58"/>
    </row>
    <row r="9" spans="1:15" ht="15" outlineLevel="1">
      <c r="A9" s="68"/>
      <c r="B9" s="72" t="s">
        <v>367</v>
      </c>
      <c r="C9" s="220"/>
      <c r="D9" s="221"/>
      <c r="E9" s="73"/>
      <c r="F9" s="74" t="s">
        <v>368</v>
      </c>
      <c r="G9" s="220" t="s">
        <v>64</v>
      </c>
      <c r="H9" s="248"/>
      <c r="I9" s="248"/>
      <c r="J9" s="248"/>
      <c r="K9" s="248"/>
      <c r="L9" s="248"/>
      <c r="M9" s="248"/>
      <c r="N9" s="249"/>
      <c r="O9" s="58"/>
    </row>
    <row r="10" spans="1:15" ht="15" outlineLevel="1">
      <c r="A10" s="68"/>
      <c r="B10" s="75" t="s">
        <v>369</v>
      </c>
      <c r="C10" s="239" t="s">
        <v>40</v>
      </c>
      <c r="D10" s="240"/>
      <c r="E10" s="73"/>
      <c r="F10" s="76" t="s">
        <v>370</v>
      </c>
      <c r="G10" s="241"/>
      <c r="H10" s="242"/>
      <c r="I10" s="242"/>
      <c r="J10" s="242"/>
      <c r="K10" s="242"/>
      <c r="L10" s="242"/>
      <c r="M10" s="242"/>
      <c r="N10" s="243"/>
      <c r="O10" s="58"/>
    </row>
    <row r="11" spans="1:15" ht="15" outlineLevel="1">
      <c r="A11" s="53"/>
      <c r="B11" s="75" t="s">
        <v>371</v>
      </c>
      <c r="C11" s="239" t="s">
        <v>69</v>
      </c>
      <c r="D11" s="240"/>
      <c r="E11" s="73"/>
      <c r="F11" s="77" t="s">
        <v>372</v>
      </c>
      <c r="G11" s="241" t="s">
        <v>80</v>
      </c>
      <c r="H11" s="242"/>
      <c r="I11" s="242"/>
      <c r="J11" s="242"/>
      <c r="K11" s="242"/>
      <c r="L11" s="242"/>
      <c r="M11" s="242"/>
      <c r="N11" s="243"/>
      <c r="O11" s="58"/>
    </row>
    <row r="12" spans="1:15" ht="14.25" customHeight="1" outlineLevel="1">
      <c r="A12" s="53"/>
      <c r="B12" s="57"/>
      <c r="C12" s="57"/>
      <c r="D12" s="57"/>
      <c r="E12" s="57"/>
      <c r="F12" s="63" t="s">
        <v>373</v>
      </c>
      <c r="G12" s="78"/>
      <c r="H12" s="78"/>
      <c r="I12" s="78"/>
      <c r="J12" s="57"/>
      <c r="K12" s="57"/>
      <c r="L12" s="57"/>
      <c r="M12" s="79"/>
      <c r="N12" s="80"/>
      <c r="O12" s="58"/>
    </row>
    <row r="13" spans="1:15" ht="12.75" customHeight="1" outlineLevel="1" thickBot="1">
      <c r="A13" s="53"/>
      <c r="B13" s="81" t="s">
        <v>374</v>
      </c>
      <c r="C13" s="57"/>
      <c r="D13" s="57"/>
      <c r="E13" s="57"/>
      <c r="F13" s="82" t="s">
        <v>375</v>
      </c>
      <c r="G13" s="82" t="s">
        <v>376</v>
      </c>
      <c r="H13" s="82" t="s">
        <v>377</v>
      </c>
      <c r="I13" s="82" t="s">
        <v>378</v>
      </c>
      <c r="J13" s="82" t="s">
        <v>379</v>
      </c>
      <c r="K13" s="244" t="s">
        <v>6</v>
      </c>
      <c r="L13" s="245"/>
      <c r="M13" s="82" t="s">
        <v>380</v>
      </c>
      <c r="N13" s="83" t="s">
        <v>381</v>
      </c>
      <c r="O13" s="58"/>
    </row>
    <row r="14" spans="1:15" ht="15" customHeight="1" outlineLevel="1">
      <c r="A14" s="68"/>
      <c r="B14" s="84" t="s">
        <v>382</v>
      </c>
      <c r="C14" s="85">
        <f>IF(C9&gt;"",C9,"")</f>
      </c>
      <c r="D14" s="85" t="str">
        <f>IF(G9&gt;"",G9,"")</f>
        <v>Collanus Paavo</v>
      </c>
      <c r="E14" s="85"/>
      <c r="F14" s="87" t="s">
        <v>445</v>
      </c>
      <c r="G14" s="87" t="s">
        <v>445</v>
      </c>
      <c r="H14" s="87" t="s">
        <v>445</v>
      </c>
      <c r="I14" s="86"/>
      <c r="J14" s="86"/>
      <c r="K14" s="88">
        <f>IF(ISBLANK(F14),"",COUNTIF(F14:J14,"&gt;=0"))</f>
        <v>0</v>
      </c>
      <c r="L14" s="89">
        <f>IF(ISBLANK(F14),"",(IF(LEFT(F14,1)="-",1,0)+IF(LEFT(G14,1)="-",1,0)+IF(LEFT(H14,1)="-",1,0)+IF(LEFT(I14,1)="-",1,0)+IF(LEFT(J14,1)="-",1,0)))</f>
        <v>3</v>
      </c>
      <c r="M14" s="90">
        <f>IF(K14=3,1,"")</f>
      </c>
      <c r="N14" s="91">
        <f>IF(L14=3,1,"")</f>
        <v>1</v>
      </c>
      <c r="O14" s="58"/>
    </row>
    <row r="15" spans="1:15" ht="15" customHeight="1" outlineLevel="1">
      <c r="A15" s="68"/>
      <c r="B15" s="92" t="s">
        <v>383</v>
      </c>
      <c r="C15" s="93" t="str">
        <f>IF(C10&gt;"",C10,"")</f>
        <v>Tuuttila Juhana</v>
      </c>
      <c r="D15" s="93">
        <f>IF(G10&gt;"",G10,"")</f>
      </c>
      <c r="E15" s="93"/>
      <c r="F15" s="94">
        <v>0</v>
      </c>
      <c r="G15" s="95">
        <v>0</v>
      </c>
      <c r="H15" s="95">
        <v>0</v>
      </c>
      <c r="I15" s="95"/>
      <c r="J15" s="95"/>
      <c r="K15" s="96">
        <f>IF(ISBLANK(F15),"",COUNTIF(F15:J15,"&gt;=0"))</f>
        <v>3</v>
      </c>
      <c r="L15" s="97">
        <f>IF(ISBLANK(F15),"",(IF(LEFT(F15,1)="-",1,0)+IF(LEFT(G15,1)="-",1,0)+IF(LEFT(H15,1)="-",1,0)+IF(LEFT(I15,1)="-",1,0)+IF(LEFT(J15,1)="-",1,0)))</f>
        <v>0</v>
      </c>
      <c r="M15" s="98">
        <f>IF(K15=3,1,"")</f>
        <v>1</v>
      </c>
      <c r="N15" s="99">
        <f>IF(L15=3,1,"")</f>
      </c>
      <c r="O15" s="58"/>
    </row>
    <row r="16" spans="1:15" ht="15" customHeight="1" outlineLevel="1" thickBot="1">
      <c r="A16" s="68"/>
      <c r="B16" s="100" t="s">
        <v>384</v>
      </c>
      <c r="C16" s="101" t="str">
        <f>IF(C11&gt;"",C11,"")</f>
        <v>Niemitalo Juho</v>
      </c>
      <c r="D16" s="101" t="str">
        <f>IF(G11&gt;"",G11,"")</f>
        <v>Kaikkonen Samuli</v>
      </c>
      <c r="E16" s="101"/>
      <c r="F16" s="94">
        <v>9</v>
      </c>
      <c r="G16" s="102">
        <v>8</v>
      </c>
      <c r="H16" s="94">
        <v>5</v>
      </c>
      <c r="I16" s="94"/>
      <c r="J16" s="94"/>
      <c r="K16" s="96">
        <f aca="true" t="shared" si="0" ref="K16:K22">IF(ISBLANK(F16),"",COUNTIF(F16:J16,"&gt;=0"))</f>
        <v>3</v>
      </c>
      <c r="L16" s="103">
        <f aca="true" t="shared" si="1" ref="L16:L22">IF(ISBLANK(F16),"",(IF(LEFT(F16,1)="-",1,0)+IF(LEFT(G16,1)="-",1,0)+IF(LEFT(H16,1)="-",1,0)+IF(LEFT(I16,1)="-",1,0)+IF(LEFT(J16,1)="-",1,0)))</f>
        <v>0</v>
      </c>
      <c r="M16" s="104">
        <f aca="true" t="shared" si="2" ref="M16:N22">IF(K16=3,1,"")</f>
        <v>1</v>
      </c>
      <c r="N16" s="105">
        <f t="shared" si="2"/>
      </c>
      <c r="O16" s="58"/>
    </row>
    <row r="17" spans="1:15" ht="15" customHeight="1" outlineLevel="1">
      <c r="A17" s="68"/>
      <c r="B17" s="106" t="s">
        <v>385</v>
      </c>
      <c r="C17" s="85" t="str">
        <f>IF(C10&gt;"",C10,"")</f>
        <v>Tuuttila Juhana</v>
      </c>
      <c r="D17" s="85" t="str">
        <f>IF(G9&gt;"",G9,"")</f>
        <v>Collanus Paavo</v>
      </c>
      <c r="E17" s="107"/>
      <c r="F17" s="108">
        <v>3</v>
      </c>
      <c r="G17" s="109">
        <v>-9</v>
      </c>
      <c r="H17" s="108">
        <v>6</v>
      </c>
      <c r="I17" s="108">
        <v>8</v>
      </c>
      <c r="J17" s="108"/>
      <c r="K17" s="88">
        <f t="shared" si="0"/>
        <v>3</v>
      </c>
      <c r="L17" s="89">
        <f t="shared" si="1"/>
        <v>1</v>
      </c>
      <c r="M17" s="90">
        <f t="shared" si="2"/>
        <v>1</v>
      </c>
      <c r="N17" s="91">
        <f t="shared" si="2"/>
      </c>
      <c r="O17" s="58"/>
    </row>
    <row r="18" spans="1:15" ht="15" customHeight="1" outlineLevel="1">
      <c r="A18" s="68"/>
      <c r="B18" s="100" t="s">
        <v>386</v>
      </c>
      <c r="C18" s="93">
        <f>IF(C9&gt;"",C9,"")</f>
      </c>
      <c r="D18" s="93" t="str">
        <f>IF(G11&gt;"",G11,"")</f>
        <v>Kaikkonen Samuli</v>
      </c>
      <c r="E18" s="101"/>
      <c r="F18" s="94" t="s">
        <v>445</v>
      </c>
      <c r="G18" s="102" t="s">
        <v>445</v>
      </c>
      <c r="H18" s="94" t="s">
        <v>445</v>
      </c>
      <c r="I18" s="94"/>
      <c r="J18" s="94"/>
      <c r="K18" s="96">
        <f t="shared" si="0"/>
        <v>0</v>
      </c>
      <c r="L18" s="97">
        <f t="shared" si="1"/>
        <v>3</v>
      </c>
      <c r="M18" s="98">
        <f t="shared" si="2"/>
      </c>
      <c r="N18" s="99">
        <f t="shared" si="2"/>
        <v>1</v>
      </c>
      <c r="O18" s="58"/>
    </row>
    <row r="19" spans="1:15" ht="15" customHeight="1" outlineLevel="1" thickBot="1">
      <c r="A19" s="68"/>
      <c r="B19" s="110" t="s">
        <v>387</v>
      </c>
      <c r="C19" s="111" t="str">
        <f>IF(C11&gt;"",C11,"")</f>
        <v>Niemitalo Juho</v>
      </c>
      <c r="D19" s="111">
        <f>IF(G10&gt;"",G10,"")</f>
      </c>
      <c r="E19" s="111"/>
      <c r="F19" s="112">
        <v>0</v>
      </c>
      <c r="G19" s="113">
        <v>0</v>
      </c>
      <c r="H19" s="112">
        <v>0</v>
      </c>
      <c r="I19" s="112"/>
      <c r="J19" s="112"/>
      <c r="K19" s="114">
        <f t="shared" si="0"/>
        <v>3</v>
      </c>
      <c r="L19" s="115">
        <f t="shared" si="1"/>
        <v>0</v>
      </c>
      <c r="M19" s="116">
        <f t="shared" si="2"/>
        <v>1</v>
      </c>
      <c r="N19" s="117">
        <f t="shared" si="2"/>
      </c>
      <c r="O19" s="58"/>
    </row>
    <row r="20" spans="1:15" ht="15" customHeight="1" outlineLevel="1">
      <c r="A20" s="68"/>
      <c r="B20" s="118" t="s">
        <v>388</v>
      </c>
      <c r="C20" s="119" t="str">
        <f>IF(C10&gt;"",C10,"")</f>
        <v>Tuuttila Juhana</v>
      </c>
      <c r="D20" s="119" t="str">
        <f>IF(G11&gt;"",G11,"")</f>
        <v>Kaikkonen Samuli</v>
      </c>
      <c r="E20" s="120"/>
      <c r="F20" s="121">
        <v>6</v>
      </c>
      <c r="G20" s="121">
        <v>-6</v>
      </c>
      <c r="H20" s="121">
        <v>9</v>
      </c>
      <c r="I20" s="121">
        <v>8</v>
      </c>
      <c r="J20" s="122"/>
      <c r="K20" s="123">
        <f t="shared" si="0"/>
        <v>3</v>
      </c>
      <c r="L20" s="124">
        <f t="shared" si="1"/>
        <v>1</v>
      </c>
      <c r="M20" s="125">
        <f t="shared" si="2"/>
        <v>1</v>
      </c>
      <c r="N20" s="126">
        <f t="shared" si="2"/>
      </c>
      <c r="O20" s="58"/>
    </row>
    <row r="21" spans="1:15" ht="15" customHeight="1" outlineLevel="1">
      <c r="A21" s="68"/>
      <c r="B21" s="92" t="s">
        <v>389</v>
      </c>
      <c r="C21" s="93" t="str">
        <f>IF(C11&gt;"",C11,"")</f>
        <v>Niemitalo Juho</v>
      </c>
      <c r="D21" s="93" t="str">
        <f>IF(G9&gt;"",G9,"")</f>
        <v>Collanus Paavo</v>
      </c>
      <c r="E21" s="127"/>
      <c r="F21" s="121"/>
      <c r="G21" s="95"/>
      <c r="H21" s="95"/>
      <c r="I21" s="95"/>
      <c r="J21" s="128"/>
      <c r="K21" s="96">
        <f t="shared" si="0"/>
      </c>
      <c r="L21" s="97">
        <f t="shared" si="1"/>
      </c>
      <c r="M21" s="98">
        <f t="shared" si="2"/>
      </c>
      <c r="N21" s="99">
        <f t="shared" si="2"/>
      </c>
      <c r="O21" s="58"/>
    </row>
    <row r="22" spans="1:15" ht="15" customHeight="1" outlineLevel="1" thickBot="1">
      <c r="A22" s="68"/>
      <c r="B22" s="110" t="s">
        <v>390</v>
      </c>
      <c r="C22" s="111">
        <f>IF(C9&gt;"",C9,"")</f>
      </c>
      <c r="D22" s="111">
        <f>IF(G10&gt;"",G10,"")</f>
      </c>
      <c r="E22" s="129"/>
      <c r="F22" s="130"/>
      <c r="G22" s="112"/>
      <c r="H22" s="130"/>
      <c r="I22" s="112"/>
      <c r="J22" s="112"/>
      <c r="K22" s="114">
        <f t="shared" si="0"/>
      </c>
      <c r="L22" s="115">
        <f t="shared" si="1"/>
      </c>
      <c r="M22" s="116">
        <f t="shared" si="2"/>
      </c>
      <c r="N22" s="117">
        <f t="shared" si="2"/>
      </c>
      <c r="O22" s="58"/>
    </row>
    <row r="23" spans="1:15" ht="15.75" customHeight="1" outlineLevel="1" thickBot="1">
      <c r="A23" s="53"/>
      <c r="B23" s="57"/>
      <c r="C23" s="57"/>
      <c r="D23" s="57"/>
      <c r="E23" s="57"/>
      <c r="F23" s="57"/>
      <c r="G23" s="57"/>
      <c r="H23" s="57"/>
      <c r="I23" s="246" t="s">
        <v>391</v>
      </c>
      <c r="J23" s="247"/>
      <c r="K23" s="131">
        <f>IF(ISBLANK(C9),"",SUM(K14:K22))</f>
      </c>
      <c r="L23" s="132">
        <f>IF(ISBLANK(G9),"",SUM(L14:L22))</f>
        <v>8</v>
      </c>
      <c r="M23" s="133">
        <f>IF(ISBLANK(F14),"",SUM(M14:M22))</f>
        <v>5</v>
      </c>
      <c r="N23" s="134">
        <f>IF(ISBLANK(F14),"",SUM(N14:N22))</f>
        <v>2</v>
      </c>
      <c r="O23" s="58"/>
    </row>
    <row r="24" spans="1:15" ht="12" customHeight="1" outlineLevel="1">
      <c r="A24" s="53"/>
      <c r="B24" s="135" t="s">
        <v>392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36"/>
      <c r="O24" s="58"/>
    </row>
    <row r="25" spans="1:15" ht="15" outlineLevel="1">
      <c r="A25" s="53"/>
      <c r="B25" s="137" t="s">
        <v>393</v>
      </c>
      <c r="C25" s="137"/>
      <c r="D25" s="137" t="s">
        <v>394</v>
      </c>
      <c r="E25" s="56"/>
      <c r="F25" s="137"/>
      <c r="G25" s="137" t="s">
        <v>31</v>
      </c>
      <c r="H25" s="56"/>
      <c r="I25" s="137"/>
      <c r="J25" s="138" t="s">
        <v>395</v>
      </c>
      <c r="K25" s="58"/>
      <c r="L25" s="57"/>
      <c r="M25" s="57"/>
      <c r="N25" s="136"/>
      <c r="O25" s="58"/>
    </row>
    <row r="26" spans="1:15" ht="18.75" outlineLevel="1" thickBot="1">
      <c r="A26" s="53"/>
      <c r="B26" s="57"/>
      <c r="C26" s="57"/>
      <c r="D26" s="57"/>
      <c r="E26" s="57"/>
      <c r="F26" s="57"/>
      <c r="G26" s="57"/>
      <c r="H26" s="57"/>
      <c r="I26" s="57"/>
      <c r="J26" s="250" t="str">
        <f>IF(M23=5,C8,IF(N23=5,G8,""))</f>
        <v>OPT-86</v>
      </c>
      <c r="K26" s="251"/>
      <c r="L26" s="251"/>
      <c r="M26" s="251"/>
      <c r="N26" s="252"/>
      <c r="O26" s="58"/>
    </row>
    <row r="27" spans="1:15" ht="18.75" customHeight="1" outlineLevel="1" thickBot="1">
      <c r="A27" s="139"/>
      <c r="B27" s="140"/>
      <c r="C27" s="140"/>
      <c r="D27" s="140"/>
      <c r="E27" s="140"/>
      <c r="F27" s="140"/>
      <c r="G27" s="140"/>
      <c r="H27" s="140"/>
      <c r="I27" s="140"/>
      <c r="J27" s="141"/>
      <c r="K27" s="141"/>
      <c r="L27" s="141"/>
      <c r="M27" s="141"/>
      <c r="N27" s="142"/>
      <c r="O27" s="53"/>
    </row>
    <row r="28" s="47" customFormat="1" ht="12" thickTop="1"/>
    <row r="29" ht="19.5" thickBot="1">
      <c r="A29" s="48" t="s">
        <v>402</v>
      </c>
    </row>
    <row r="30" spans="1:17" ht="15.75" customHeight="1" outlineLevel="1" thickTop="1">
      <c r="A30" s="49"/>
      <c r="B30" s="50"/>
      <c r="C30" s="51"/>
      <c r="D30" s="52"/>
      <c r="E30" s="52"/>
      <c r="F30" s="222" t="s">
        <v>356</v>
      </c>
      <c r="G30" s="223"/>
      <c r="H30" s="224" t="s">
        <v>404</v>
      </c>
      <c r="I30" s="225"/>
      <c r="J30" s="225"/>
      <c r="K30" s="225"/>
      <c r="L30" s="225"/>
      <c r="M30" s="225"/>
      <c r="N30" s="226"/>
      <c r="O30" s="53"/>
      <c r="Q30" s="54" t="s">
        <v>396</v>
      </c>
    </row>
    <row r="31" spans="1:17" ht="15.75" customHeight="1" outlineLevel="1">
      <c r="A31" s="53"/>
      <c r="B31" s="55"/>
      <c r="C31" s="56" t="s">
        <v>357</v>
      </c>
      <c r="D31" s="57"/>
      <c r="E31" s="57"/>
      <c r="F31" s="227" t="s">
        <v>358</v>
      </c>
      <c r="G31" s="228"/>
      <c r="H31" s="229" t="s">
        <v>24</v>
      </c>
      <c r="I31" s="230"/>
      <c r="J31" s="231"/>
      <c r="K31" s="232"/>
      <c r="L31" s="232"/>
      <c r="M31" s="232"/>
      <c r="N31" s="233"/>
      <c r="O31" s="58"/>
      <c r="Q31" s="59" t="s">
        <v>397</v>
      </c>
    </row>
    <row r="32" spans="1:17" ht="15.75" outlineLevel="1">
      <c r="A32" s="53"/>
      <c r="B32" s="58"/>
      <c r="C32" s="55" t="s">
        <v>359</v>
      </c>
      <c r="D32" s="57"/>
      <c r="E32" s="57"/>
      <c r="F32" s="234" t="s">
        <v>360</v>
      </c>
      <c r="G32" s="235"/>
      <c r="H32" s="236" t="s">
        <v>398</v>
      </c>
      <c r="I32" s="237"/>
      <c r="J32" s="237"/>
      <c r="K32" s="237"/>
      <c r="L32" s="237"/>
      <c r="M32" s="237"/>
      <c r="N32" s="238"/>
      <c r="O32" s="58"/>
      <c r="Q32" s="59" t="s">
        <v>399</v>
      </c>
    </row>
    <row r="33" spans="1:15" ht="17.25" customHeight="1" outlineLevel="1" thickBot="1">
      <c r="A33" s="53"/>
      <c r="B33" s="60"/>
      <c r="C33" s="61" t="s">
        <v>361</v>
      </c>
      <c r="D33" s="58"/>
      <c r="E33" s="57"/>
      <c r="F33" s="208" t="s">
        <v>362</v>
      </c>
      <c r="G33" s="209"/>
      <c r="H33" s="210">
        <v>42084</v>
      </c>
      <c r="I33" s="211"/>
      <c r="J33" s="211"/>
      <c r="K33" s="62" t="s">
        <v>363</v>
      </c>
      <c r="L33" s="212">
        <v>0.5833333333333334</v>
      </c>
      <c r="M33" s="213"/>
      <c r="N33" s="214"/>
      <c r="O33" s="58"/>
    </row>
    <row r="34" spans="1:15" ht="15.75" customHeight="1" outlineLevel="1" thickTop="1">
      <c r="A34" s="53"/>
      <c r="B34" s="63" t="s">
        <v>364</v>
      </c>
      <c r="D34" s="57"/>
      <c r="E34" s="57"/>
      <c r="F34" s="63" t="s">
        <v>364</v>
      </c>
      <c r="I34" s="64"/>
      <c r="J34" s="65"/>
      <c r="K34" s="66"/>
      <c r="L34" s="66"/>
      <c r="M34" s="66"/>
      <c r="N34" s="67"/>
      <c r="O34" s="58"/>
    </row>
    <row r="35" spans="1:15" ht="16.5" outlineLevel="1" thickBot="1">
      <c r="A35" s="68"/>
      <c r="B35" s="69" t="s">
        <v>365</v>
      </c>
      <c r="C35" s="215" t="s">
        <v>20</v>
      </c>
      <c r="D35" s="216"/>
      <c r="E35" s="70"/>
      <c r="F35" s="71" t="s">
        <v>366</v>
      </c>
      <c r="G35" s="217" t="s">
        <v>16</v>
      </c>
      <c r="H35" s="218"/>
      <c r="I35" s="218"/>
      <c r="J35" s="218"/>
      <c r="K35" s="218"/>
      <c r="L35" s="218"/>
      <c r="M35" s="218"/>
      <c r="N35" s="219"/>
      <c r="O35" s="58"/>
    </row>
    <row r="36" spans="1:15" ht="15" outlineLevel="1">
      <c r="A36" s="68"/>
      <c r="B36" s="72" t="s">
        <v>367</v>
      </c>
      <c r="C36" s="220" t="s">
        <v>19</v>
      </c>
      <c r="D36" s="221"/>
      <c r="E36" s="73"/>
      <c r="F36" s="74" t="s">
        <v>368</v>
      </c>
      <c r="G36" s="220" t="s">
        <v>455</v>
      </c>
      <c r="H36" s="248"/>
      <c r="I36" s="248"/>
      <c r="J36" s="248"/>
      <c r="K36" s="248"/>
      <c r="L36" s="248"/>
      <c r="M36" s="248"/>
      <c r="N36" s="249"/>
      <c r="O36" s="58"/>
    </row>
    <row r="37" spans="1:15" ht="15" outlineLevel="1">
      <c r="A37" s="68"/>
      <c r="B37" s="75" t="s">
        <v>369</v>
      </c>
      <c r="C37" s="239" t="s">
        <v>175</v>
      </c>
      <c r="D37" s="240"/>
      <c r="E37" s="73"/>
      <c r="F37" s="76" t="s">
        <v>370</v>
      </c>
      <c r="G37" s="241" t="s">
        <v>54</v>
      </c>
      <c r="H37" s="242"/>
      <c r="I37" s="242"/>
      <c r="J37" s="242"/>
      <c r="K37" s="242"/>
      <c r="L37" s="242"/>
      <c r="M37" s="242"/>
      <c r="N37" s="243"/>
      <c r="O37" s="58"/>
    </row>
    <row r="38" spans="1:15" ht="15" outlineLevel="1">
      <c r="A38" s="53"/>
      <c r="B38" s="75" t="s">
        <v>371</v>
      </c>
      <c r="C38" s="239" t="s">
        <v>73</v>
      </c>
      <c r="D38" s="240"/>
      <c r="E38" s="73"/>
      <c r="F38" s="77" t="s">
        <v>372</v>
      </c>
      <c r="G38" s="241" t="s">
        <v>82</v>
      </c>
      <c r="H38" s="242"/>
      <c r="I38" s="242"/>
      <c r="J38" s="242"/>
      <c r="K38" s="242"/>
      <c r="L38" s="242"/>
      <c r="M38" s="242"/>
      <c r="N38" s="243"/>
      <c r="O38" s="58"/>
    </row>
    <row r="39" spans="1:15" ht="14.25" customHeight="1" outlineLevel="1">
      <c r="A39" s="53"/>
      <c r="B39" s="57"/>
      <c r="C39" s="57"/>
      <c r="D39" s="57"/>
      <c r="E39" s="57"/>
      <c r="F39" s="63" t="s">
        <v>373</v>
      </c>
      <c r="G39" s="78"/>
      <c r="H39" s="78"/>
      <c r="I39" s="78"/>
      <c r="J39" s="57"/>
      <c r="K39" s="57"/>
      <c r="L39" s="57"/>
      <c r="M39" s="79"/>
      <c r="N39" s="80"/>
      <c r="O39" s="58"/>
    </row>
    <row r="40" spans="1:15" ht="12.75" customHeight="1" outlineLevel="1" thickBot="1">
      <c r="A40" s="53"/>
      <c r="B40" s="81" t="s">
        <v>374</v>
      </c>
      <c r="C40" s="57"/>
      <c r="D40" s="57"/>
      <c r="E40" s="57"/>
      <c r="F40" s="82" t="s">
        <v>375</v>
      </c>
      <c r="G40" s="82" t="s">
        <v>376</v>
      </c>
      <c r="H40" s="82" t="s">
        <v>377</v>
      </c>
      <c r="I40" s="82" t="s">
        <v>378</v>
      </c>
      <c r="J40" s="82" t="s">
        <v>379</v>
      </c>
      <c r="K40" s="244" t="s">
        <v>6</v>
      </c>
      <c r="L40" s="245"/>
      <c r="M40" s="82" t="s">
        <v>380</v>
      </c>
      <c r="N40" s="83" t="s">
        <v>381</v>
      </c>
      <c r="O40" s="58"/>
    </row>
    <row r="41" spans="1:15" ht="15" customHeight="1" outlineLevel="1">
      <c r="A41" s="68"/>
      <c r="B41" s="84" t="s">
        <v>382</v>
      </c>
      <c r="C41" s="85" t="str">
        <f>IF(C36&gt;"",C36,"")</f>
        <v>Li Sam</v>
      </c>
      <c r="D41" s="85" t="str">
        <f>IF(G36&gt;"",G36,"")</f>
        <v>Filyushkin Danila</v>
      </c>
      <c r="E41" s="85"/>
      <c r="F41" s="86">
        <v>-4</v>
      </c>
      <c r="G41" s="86">
        <v>-11</v>
      </c>
      <c r="H41" s="87">
        <v>-4</v>
      </c>
      <c r="I41" s="86"/>
      <c r="J41" s="86"/>
      <c r="K41" s="88">
        <f>IF(ISBLANK(F41),"",COUNTIF(F41:J41,"&gt;=0"))</f>
        <v>0</v>
      </c>
      <c r="L41" s="89">
        <f>IF(ISBLANK(F41),"",(IF(LEFT(F41,1)="-",1,0)+IF(LEFT(G41,1)="-",1,0)+IF(LEFT(H41,1)="-",1,0)+IF(LEFT(I41,1)="-",1,0)+IF(LEFT(J41,1)="-",1,0)))</f>
        <v>3</v>
      </c>
      <c r="M41" s="90">
        <f>IF(K41=3,1,"")</f>
      </c>
      <c r="N41" s="91">
        <f>IF(L41=3,1,"")</f>
        <v>1</v>
      </c>
      <c r="O41" s="58"/>
    </row>
    <row r="42" spans="1:15" ht="15" customHeight="1" outlineLevel="1">
      <c r="A42" s="68"/>
      <c r="B42" s="92" t="s">
        <v>383</v>
      </c>
      <c r="C42" s="93" t="str">
        <f>IF(C37&gt;"",C37,"")</f>
        <v>Pihkala Arttu</v>
      </c>
      <c r="D42" s="93" t="str">
        <f>IF(G37&gt;"",G37,"")</f>
        <v>Ivarinen Allan</v>
      </c>
      <c r="E42" s="93"/>
      <c r="F42" s="94">
        <v>3</v>
      </c>
      <c r="G42" s="95">
        <v>2</v>
      </c>
      <c r="H42" s="95">
        <v>3</v>
      </c>
      <c r="I42" s="95"/>
      <c r="J42" s="95"/>
      <c r="K42" s="96">
        <f>IF(ISBLANK(F42),"",COUNTIF(F42:J42,"&gt;=0"))</f>
        <v>3</v>
      </c>
      <c r="L42" s="97">
        <f>IF(ISBLANK(F42),"",(IF(LEFT(F42,1)="-",1,0)+IF(LEFT(G42,1)="-",1,0)+IF(LEFT(H42,1)="-",1,0)+IF(LEFT(I42,1)="-",1,0)+IF(LEFT(J42,1)="-",1,0)))</f>
        <v>0</v>
      </c>
      <c r="M42" s="98">
        <f>IF(K42=3,1,"")</f>
        <v>1</v>
      </c>
      <c r="N42" s="99">
        <f>IF(L42=3,1,"")</f>
      </c>
      <c r="O42" s="58"/>
    </row>
    <row r="43" spans="1:15" ht="15" customHeight="1" outlineLevel="1" thickBot="1">
      <c r="A43" s="68"/>
      <c r="B43" s="100" t="s">
        <v>384</v>
      </c>
      <c r="C43" s="101" t="str">
        <f>IF(C38&gt;"",C38,"")</f>
        <v>Räsänen Aleksi</v>
      </c>
      <c r="D43" s="101" t="str">
        <f>IF(G38&gt;"",G38,"")</f>
        <v>Trifonov Iakov</v>
      </c>
      <c r="E43" s="101"/>
      <c r="F43" s="94">
        <v>-5</v>
      </c>
      <c r="G43" s="102">
        <v>6</v>
      </c>
      <c r="H43" s="94">
        <v>10</v>
      </c>
      <c r="I43" s="94">
        <v>6</v>
      </c>
      <c r="J43" s="94"/>
      <c r="K43" s="96">
        <f aca="true" t="shared" si="3" ref="K43:K49">IF(ISBLANK(F43),"",COUNTIF(F43:J43,"&gt;=0"))</f>
        <v>3</v>
      </c>
      <c r="L43" s="103">
        <f aca="true" t="shared" si="4" ref="L43:L49">IF(ISBLANK(F43),"",(IF(LEFT(F43,1)="-",1,0)+IF(LEFT(G43,1)="-",1,0)+IF(LEFT(H43,1)="-",1,0)+IF(LEFT(I43,1)="-",1,0)+IF(LEFT(J43,1)="-",1,0)))</f>
        <v>1</v>
      </c>
      <c r="M43" s="104">
        <f aca="true" t="shared" si="5" ref="M43:M49">IF(K43=3,1,"")</f>
        <v>1</v>
      </c>
      <c r="N43" s="105">
        <f aca="true" t="shared" si="6" ref="N43:N49">IF(L43=3,1,"")</f>
      </c>
      <c r="O43" s="58"/>
    </row>
    <row r="44" spans="1:15" ht="15" customHeight="1" outlineLevel="1">
      <c r="A44" s="68"/>
      <c r="B44" s="106" t="s">
        <v>385</v>
      </c>
      <c r="C44" s="85" t="str">
        <f>IF(C37&gt;"",C37,"")</f>
        <v>Pihkala Arttu</v>
      </c>
      <c r="D44" s="85" t="str">
        <f>IF(G36&gt;"",G36,"")</f>
        <v>Filyushkin Danila</v>
      </c>
      <c r="E44" s="107"/>
      <c r="F44" s="108">
        <v>6</v>
      </c>
      <c r="G44" s="109">
        <v>8</v>
      </c>
      <c r="H44" s="108">
        <v>7</v>
      </c>
      <c r="I44" s="108"/>
      <c r="J44" s="108"/>
      <c r="K44" s="88">
        <f t="shared" si="3"/>
        <v>3</v>
      </c>
      <c r="L44" s="89">
        <f t="shared" si="4"/>
        <v>0</v>
      </c>
      <c r="M44" s="90">
        <f t="shared" si="5"/>
        <v>1</v>
      </c>
      <c r="N44" s="91">
        <f t="shared" si="6"/>
      </c>
      <c r="O44" s="58"/>
    </row>
    <row r="45" spans="1:15" ht="15" customHeight="1" outlineLevel="1">
      <c r="A45" s="68"/>
      <c r="B45" s="100" t="s">
        <v>386</v>
      </c>
      <c r="C45" s="93" t="str">
        <f>IF(C36&gt;"",C36,"")</f>
        <v>Li Sam</v>
      </c>
      <c r="D45" s="93" t="str">
        <f>IF(G38&gt;"",G38,"")</f>
        <v>Trifonov Iakov</v>
      </c>
      <c r="E45" s="101"/>
      <c r="F45" s="94">
        <v>5</v>
      </c>
      <c r="G45" s="102">
        <v>6</v>
      </c>
      <c r="H45" s="94">
        <v>5</v>
      </c>
      <c r="I45" s="94"/>
      <c r="J45" s="94"/>
      <c r="K45" s="96">
        <f t="shared" si="3"/>
        <v>3</v>
      </c>
      <c r="L45" s="97">
        <f t="shared" si="4"/>
        <v>0</v>
      </c>
      <c r="M45" s="98">
        <f t="shared" si="5"/>
        <v>1</v>
      </c>
      <c r="N45" s="99">
        <f t="shared" si="6"/>
      </c>
      <c r="O45" s="58"/>
    </row>
    <row r="46" spans="1:15" ht="15" customHeight="1" outlineLevel="1" thickBot="1">
      <c r="A46" s="68"/>
      <c r="B46" s="110" t="s">
        <v>387</v>
      </c>
      <c r="C46" s="111" t="str">
        <f>IF(C38&gt;"",C38,"")</f>
        <v>Räsänen Aleksi</v>
      </c>
      <c r="D46" s="111" t="str">
        <f>IF(G37&gt;"",G37,"")</f>
        <v>Ivarinen Allan</v>
      </c>
      <c r="E46" s="111"/>
      <c r="F46" s="112">
        <v>7</v>
      </c>
      <c r="G46" s="113">
        <v>6</v>
      </c>
      <c r="H46" s="112">
        <v>4</v>
      </c>
      <c r="I46" s="112"/>
      <c r="J46" s="112"/>
      <c r="K46" s="114">
        <f t="shared" si="3"/>
        <v>3</v>
      </c>
      <c r="L46" s="115">
        <f t="shared" si="4"/>
        <v>0</v>
      </c>
      <c r="M46" s="116">
        <f t="shared" si="5"/>
        <v>1</v>
      </c>
      <c r="N46" s="117">
        <f t="shared" si="6"/>
      </c>
      <c r="O46" s="58"/>
    </row>
    <row r="47" spans="1:15" ht="15" customHeight="1" outlineLevel="1">
      <c r="A47" s="68"/>
      <c r="B47" s="118" t="s">
        <v>388</v>
      </c>
      <c r="C47" s="119" t="str">
        <f>IF(C37&gt;"",C37,"")</f>
        <v>Pihkala Arttu</v>
      </c>
      <c r="D47" s="119" t="str">
        <f>IF(G38&gt;"",G38,"")</f>
        <v>Trifonov Iakov</v>
      </c>
      <c r="E47" s="120"/>
      <c r="F47" s="121"/>
      <c r="G47" s="121"/>
      <c r="H47" s="121"/>
      <c r="I47" s="121"/>
      <c r="J47" s="122"/>
      <c r="K47" s="123">
        <f t="shared" si="3"/>
      </c>
      <c r="L47" s="124">
        <f t="shared" si="4"/>
      </c>
      <c r="M47" s="125">
        <f t="shared" si="5"/>
      </c>
      <c r="N47" s="126">
        <f t="shared" si="6"/>
      </c>
      <c r="O47" s="58"/>
    </row>
    <row r="48" spans="1:15" ht="15" customHeight="1" outlineLevel="1">
      <c r="A48" s="68"/>
      <c r="B48" s="92" t="s">
        <v>389</v>
      </c>
      <c r="C48" s="93" t="str">
        <f>IF(C38&gt;"",C38,"")</f>
        <v>Räsänen Aleksi</v>
      </c>
      <c r="D48" s="93" t="str">
        <f>IF(G36&gt;"",G36,"")</f>
        <v>Filyushkin Danila</v>
      </c>
      <c r="E48" s="127"/>
      <c r="F48" s="121"/>
      <c r="G48" s="95"/>
      <c r="H48" s="95"/>
      <c r="I48" s="95"/>
      <c r="J48" s="128"/>
      <c r="K48" s="96">
        <f t="shared" si="3"/>
      </c>
      <c r="L48" s="97">
        <f t="shared" si="4"/>
      </c>
      <c r="M48" s="98">
        <f t="shared" si="5"/>
      </c>
      <c r="N48" s="99">
        <f t="shared" si="6"/>
      </c>
      <c r="O48" s="58"/>
    </row>
    <row r="49" spans="1:15" ht="15" customHeight="1" outlineLevel="1" thickBot="1">
      <c r="A49" s="68"/>
      <c r="B49" s="110" t="s">
        <v>390</v>
      </c>
      <c r="C49" s="111" t="str">
        <f>IF(C36&gt;"",C36,"")</f>
        <v>Li Sam</v>
      </c>
      <c r="D49" s="111" t="str">
        <f>IF(G37&gt;"",G37,"")</f>
        <v>Ivarinen Allan</v>
      </c>
      <c r="E49" s="129"/>
      <c r="F49" s="130"/>
      <c r="G49" s="112"/>
      <c r="H49" s="130"/>
      <c r="I49" s="112"/>
      <c r="J49" s="112"/>
      <c r="K49" s="114">
        <f t="shared" si="3"/>
      </c>
      <c r="L49" s="115">
        <f t="shared" si="4"/>
      </c>
      <c r="M49" s="116">
        <f t="shared" si="5"/>
      </c>
      <c r="N49" s="117">
        <f t="shared" si="6"/>
      </c>
      <c r="O49" s="58"/>
    </row>
    <row r="50" spans="1:15" ht="15.75" customHeight="1" outlineLevel="1" thickBot="1">
      <c r="A50" s="53"/>
      <c r="B50" s="57"/>
      <c r="C50" s="57"/>
      <c r="D50" s="57"/>
      <c r="E50" s="57"/>
      <c r="F50" s="57"/>
      <c r="G50" s="57"/>
      <c r="H50" s="57"/>
      <c r="I50" s="246" t="s">
        <v>391</v>
      </c>
      <c r="J50" s="247"/>
      <c r="K50" s="131">
        <f>IF(ISBLANK(C36),"",SUM(K41:K49))</f>
        <v>15</v>
      </c>
      <c r="L50" s="132">
        <f>IF(ISBLANK(G36),"",SUM(L41:L49))</f>
        <v>4</v>
      </c>
      <c r="M50" s="133">
        <f>IF(ISBLANK(F41),"",SUM(M41:M49))</f>
        <v>5</v>
      </c>
      <c r="N50" s="134">
        <f>IF(ISBLANK(F41),"",SUM(N41:N49))</f>
        <v>1</v>
      </c>
      <c r="O50" s="58"/>
    </row>
    <row r="51" spans="1:15" ht="12" customHeight="1" outlineLevel="1">
      <c r="A51" s="53"/>
      <c r="B51" s="135" t="s">
        <v>392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136"/>
      <c r="O51" s="58"/>
    </row>
    <row r="52" spans="1:15" ht="15" outlineLevel="1">
      <c r="A52" s="53"/>
      <c r="B52" s="137" t="s">
        <v>393</v>
      </c>
      <c r="C52" s="137"/>
      <c r="D52" s="137" t="s">
        <v>394</v>
      </c>
      <c r="E52" s="56"/>
      <c r="F52" s="137"/>
      <c r="G52" s="137" t="s">
        <v>31</v>
      </c>
      <c r="H52" s="56"/>
      <c r="I52" s="137"/>
      <c r="J52" s="138" t="s">
        <v>395</v>
      </c>
      <c r="K52" s="58"/>
      <c r="L52" s="57"/>
      <c r="M52" s="57"/>
      <c r="N52" s="136"/>
      <c r="O52" s="58"/>
    </row>
    <row r="53" spans="1:15" ht="18.75" outlineLevel="1" thickBot="1">
      <c r="A53" s="53"/>
      <c r="B53" s="57"/>
      <c r="C53" s="57"/>
      <c r="D53" s="57"/>
      <c r="E53" s="57"/>
      <c r="F53" s="57"/>
      <c r="G53" s="57"/>
      <c r="H53" s="57"/>
      <c r="I53" s="57"/>
      <c r="J53" s="250" t="str">
        <f>IF(M50=5,C35,IF(N50=5,G35,""))</f>
        <v>PT Espoo</v>
      </c>
      <c r="K53" s="251"/>
      <c r="L53" s="251"/>
      <c r="M53" s="251"/>
      <c r="N53" s="252"/>
      <c r="O53" s="58"/>
    </row>
    <row r="54" spans="1:15" ht="18.75" customHeight="1" outlineLevel="1" thickBot="1">
      <c r="A54" s="139"/>
      <c r="B54" s="140"/>
      <c r="C54" s="140"/>
      <c r="D54" s="140"/>
      <c r="E54" s="140"/>
      <c r="F54" s="140"/>
      <c r="G54" s="140"/>
      <c r="H54" s="140"/>
      <c r="I54" s="140"/>
      <c r="J54" s="141"/>
      <c r="K54" s="141"/>
      <c r="L54" s="141"/>
      <c r="M54" s="141"/>
      <c r="N54" s="142"/>
      <c r="O54" s="53"/>
    </row>
    <row r="55" s="47" customFormat="1" ht="12" thickTop="1"/>
    <row r="56" ht="19.5" thickBot="1">
      <c r="A56" s="48" t="s">
        <v>403</v>
      </c>
    </row>
    <row r="57" spans="1:17" ht="15.75" customHeight="1" outlineLevel="1" thickTop="1">
      <c r="A57" s="49"/>
      <c r="B57" s="50"/>
      <c r="C57" s="51"/>
      <c r="D57" s="52"/>
      <c r="E57" s="52"/>
      <c r="F57" s="222" t="s">
        <v>356</v>
      </c>
      <c r="G57" s="223"/>
      <c r="H57" s="224" t="s">
        <v>404</v>
      </c>
      <c r="I57" s="225"/>
      <c r="J57" s="225"/>
      <c r="K57" s="225"/>
      <c r="L57" s="225"/>
      <c r="M57" s="225"/>
      <c r="N57" s="226"/>
      <c r="O57" s="53"/>
      <c r="Q57" s="54" t="s">
        <v>396</v>
      </c>
    </row>
    <row r="58" spans="1:17" ht="15.75" customHeight="1" outlineLevel="1">
      <c r="A58" s="53"/>
      <c r="B58" s="55"/>
      <c r="C58" s="56" t="s">
        <v>357</v>
      </c>
      <c r="D58" s="57"/>
      <c r="E58" s="57"/>
      <c r="F58" s="227" t="s">
        <v>358</v>
      </c>
      <c r="G58" s="228"/>
      <c r="H58" s="229" t="s">
        <v>24</v>
      </c>
      <c r="I58" s="230"/>
      <c r="J58" s="231"/>
      <c r="K58" s="232"/>
      <c r="L58" s="232"/>
      <c r="M58" s="232"/>
      <c r="N58" s="233"/>
      <c r="O58" s="58"/>
      <c r="Q58" s="59" t="s">
        <v>397</v>
      </c>
    </row>
    <row r="59" spans="1:17" ht="15.75" outlineLevel="1">
      <c r="A59" s="53"/>
      <c r="B59" s="58"/>
      <c r="C59" s="55" t="s">
        <v>359</v>
      </c>
      <c r="D59" s="57"/>
      <c r="E59" s="57"/>
      <c r="F59" s="234" t="s">
        <v>360</v>
      </c>
      <c r="G59" s="235"/>
      <c r="H59" s="236" t="s">
        <v>398</v>
      </c>
      <c r="I59" s="237"/>
      <c r="J59" s="237"/>
      <c r="K59" s="237"/>
      <c r="L59" s="237"/>
      <c r="M59" s="237"/>
      <c r="N59" s="238"/>
      <c r="O59" s="58"/>
      <c r="Q59" s="59" t="s">
        <v>399</v>
      </c>
    </row>
    <row r="60" spans="1:15" ht="17.25" customHeight="1" outlineLevel="1" thickBot="1">
      <c r="A60" s="53"/>
      <c r="B60" s="60"/>
      <c r="C60" s="61" t="s">
        <v>361</v>
      </c>
      <c r="D60" s="58"/>
      <c r="E60" s="57"/>
      <c r="F60" s="208" t="s">
        <v>362</v>
      </c>
      <c r="G60" s="209"/>
      <c r="H60" s="210">
        <v>42084</v>
      </c>
      <c r="I60" s="211"/>
      <c r="J60" s="211"/>
      <c r="K60" s="62" t="s">
        <v>363</v>
      </c>
      <c r="L60" s="212">
        <v>0.5833333333333334</v>
      </c>
      <c r="M60" s="213"/>
      <c r="N60" s="214"/>
      <c r="O60" s="58"/>
    </row>
    <row r="61" spans="1:15" ht="15.75" customHeight="1" outlineLevel="1" thickTop="1">
      <c r="A61" s="53"/>
      <c r="B61" s="63" t="s">
        <v>364</v>
      </c>
      <c r="D61" s="57"/>
      <c r="E61" s="57"/>
      <c r="F61" s="63" t="s">
        <v>364</v>
      </c>
      <c r="I61" s="64"/>
      <c r="J61" s="65"/>
      <c r="K61" s="66"/>
      <c r="L61" s="66"/>
      <c r="M61" s="66"/>
      <c r="N61" s="67"/>
      <c r="O61" s="58"/>
    </row>
    <row r="62" spans="1:15" ht="16.5" outlineLevel="1" thickBot="1">
      <c r="A62" s="68"/>
      <c r="B62" s="69" t="s">
        <v>365</v>
      </c>
      <c r="C62" s="215" t="s">
        <v>52</v>
      </c>
      <c r="D62" s="216"/>
      <c r="E62" s="70"/>
      <c r="F62" s="71" t="s">
        <v>366</v>
      </c>
      <c r="G62" s="217" t="s">
        <v>431</v>
      </c>
      <c r="H62" s="218"/>
      <c r="I62" s="218"/>
      <c r="J62" s="218"/>
      <c r="K62" s="218"/>
      <c r="L62" s="218"/>
      <c r="M62" s="218"/>
      <c r="N62" s="219"/>
      <c r="O62" s="58"/>
    </row>
    <row r="63" spans="1:15" ht="15" outlineLevel="1">
      <c r="A63" s="68"/>
      <c r="B63" s="72" t="s">
        <v>367</v>
      </c>
      <c r="C63" s="220" t="s">
        <v>89</v>
      </c>
      <c r="D63" s="221"/>
      <c r="E63" s="73"/>
      <c r="F63" s="74" t="s">
        <v>368</v>
      </c>
      <c r="G63" s="220" t="s">
        <v>71</v>
      </c>
      <c r="H63" s="248"/>
      <c r="I63" s="248"/>
      <c r="J63" s="248"/>
      <c r="K63" s="248"/>
      <c r="L63" s="248"/>
      <c r="M63" s="248"/>
      <c r="N63" s="249"/>
      <c r="O63" s="58"/>
    </row>
    <row r="64" spans="1:15" ht="15" outlineLevel="1">
      <c r="A64" s="68"/>
      <c r="B64" s="75" t="s">
        <v>369</v>
      </c>
      <c r="C64" s="239" t="s">
        <v>349</v>
      </c>
      <c r="D64" s="240"/>
      <c r="E64" s="73"/>
      <c r="F64" s="76" t="s">
        <v>370</v>
      </c>
      <c r="G64" s="241" t="s">
        <v>48</v>
      </c>
      <c r="H64" s="242"/>
      <c r="I64" s="242"/>
      <c r="J64" s="242"/>
      <c r="K64" s="242"/>
      <c r="L64" s="242"/>
      <c r="M64" s="242"/>
      <c r="N64" s="243"/>
      <c r="O64" s="58"/>
    </row>
    <row r="65" spans="1:15" ht="15" outlineLevel="1">
      <c r="A65" s="53"/>
      <c r="B65" s="75" t="s">
        <v>371</v>
      </c>
      <c r="C65" s="239" t="s">
        <v>51</v>
      </c>
      <c r="D65" s="240"/>
      <c r="E65" s="73"/>
      <c r="F65" s="77" t="s">
        <v>372</v>
      </c>
      <c r="G65" s="241" t="s">
        <v>11</v>
      </c>
      <c r="H65" s="242"/>
      <c r="I65" s="242"/>
      <c r="J65" s="242"/>
      <c r="K65" s="242"/>
      <c r="L65" s="242"/>
      <c r="M65" s="242"/>
      <c r="N65" s="243"/>
      <c r="O65" s="58"/>
    </row>
    <row r="66" spans="1:15" ht="14.25" customHeight="1" outlineLevel="1">
      <c r="A66" s="53"/>
      <c r="B66" s="57"/>
      <c r="C66" s="57"/>
      <c r="D66" s="57"/>
      <c r="E66" s="57"/>
      <c r="F66" s="63" t="s">
        <v>373</v>
      </c>
      <c r="G66" s="78"/>
      <c r="H66" s="78"/>
      <c r="I66" s="78"/>
      <c r="J66" s="57"/>
      <c r="K66" s="57"/>
      <c r="L66" s="57"/>
      <c r="M66" s="79"/>
      <c r="N66" s="80"/>
      <c r="O66" s="58"/>
    </row>
    <row r="67" spans="1:15" ht="12.75" customHeight="1" outlineLevel="1" thickBot="1">
      <c r="A67" s="53"/>
      <c r="B67" s="81" t="s">
        <v>374</v>
      </c>
      <c r="C67" s="57"/>
      <c r="D67" s="57"/>
      <c r="E67" s="57"/>
      <c r="F67" s="82" t="s">
        <v>375</v>
      </c>
      <c r="G67" s="82" t="s">
        <v>376</v>
      </c>
      <c r="H67" s="82" t="s">
        <v>377</v>
      </c>
      <c r="I67" s="82" t="s">
        <v>378</v>
      </c>
      <c r="J67" s="82" t="s">
        <v>379</v>
      </c>
      <c r="K67" s="244" t="s">
        <v>6</v>
      </c>
      <c r="L67" s="245"/>
      <c r="M67" s="82" t="s">
        <v>380</v>
      </c>
      <c r="N67" s="83" t="s">
        <v>381</v>
      </c>
      <c r="O67" s="58"/>
    </row>
    <row r="68" spans="1:15" ht="15" customHeight="1" outlineLevel="1">
      <c r="A68" s="68"/>
      <c r="B68" s="84" t="s">
        <v>382</v>
      </c>
      <c r="C68" s="85" t="str">
        <f>IF(C63&gt;"",C63,"")</f>
        <v>Kanasuo Esa</v>
      </c>
      <c r="D68" s="85" t="str">
        <f>IF(G63&gt;"",G63,"")</f>
        <v>Pöri Arttu</v>
      </c>
      <c r="E68" s="85"/>
      <c r="F68" s="86">
        <v>-4</v>
      </c>
      <c r="G68" s="86">
        <v>5</v>
      </c>
      <c r="H68" s="87">
        <v>-6</v>
      </c>
      <c r="I68" s="86">
        <v>12</v>
      </c>
      <c r="J68" s="86">
        <v>-3</v>
      </c>
      <c r="K68" s="88">
        <f>IF(ISBLANK(F68),"",COUNTIF(F68:J68,"&gt;=0"))</f>
        <v>2</v>
      </c>
      <c r="L68" s="89">
        <f>IF(ISBLANK(F68),"",(IF(LEFT(F68,1)="-",1,0)+IF(LEFT(G68,1)="-",1,0)+IF(LEFT(H68,1)="-",1,0)+IF(LEFT(I68,1)="-",1,0)+IF(LEFT(J68,1)="-",1,0)))</f>
        <v>3</v>
      </c>
      <c r="M68" s="90">
        <f>IF(K68=3,1,"")</f>
      </c>
      <c r="N68" s="91">
        <f>IF(L68=3,1,"")</f>
        <v>1</v>
      </c>
      <c r="O68" s="58"/>
    </row>
    <row r="69" spans="1:15" ht="15" customHeight="1" outlineLevel="1">
      <c r="A69" s="68"/>
      <c r="B69" s="92" t="s">
        <v>383</v>
      </c>
      <c r="C69" s="93" t="str">
        <f>IF(C64&gt;"",C64,"")</f>
        <v>Naumi Alex</v>
      </c>
      <c r="D69" s="93" t="str">
        <f>IF(G64&gt;"",G64,"")</f>
        <v>Pyykkö Emil</v>
      </c>
      <c r="E69" s="93"/>
      <c r="F69" s="94">
        <v>3</v>
      </c>
      <c r="G69" s="95">
        <v>1</v>
      </c>
      <c r="H69" s="95">
        <v>1</v>
      </c>
      <c r="I69" s="95"/>
      <c r="J69" s="95"/>
      <c r="K69" s="96">
        <f>IF(ISBLANK(F69),"",COUNTIF(F69:J69,"&gt;=0"))</f>
        <v>3</v>
      </c>
      <c r="L69" s="97">
        <f>IF(ISBLANK(F69),"",(IF(LEFT(F69,1)="-",1,0)+IF(LEFT(G69,1)="-",1,0)+IF(LEFT(H69,1)="-",1,0)+IF(LEFT(I69,1)="-",1,0)+IF(LEFT(J69,1)="-",1,0)))</f>
        <v>0</v>
      </c>
      <c r="M69" s="98">
        <f>IF(K69=3,1,"")</f>
        <v>1</v>
      </c>
      <c r="N69" s="99">
        <f>IF(L69=3,1,"")</f>
      </c>
      <c r="O69" s="58"/>
    </row>
    <row r="70" spans="1:15" ht="15" customHeight="1" outlineLevel="1" thickBot="1">
      <c r="A70" s="68"/>
      <c r="B70" s="100" t="s">
        <v>384</v>
      </c>
      <c r="C70" s="101" t="str">
        <f>IF(C65&gt;"",C65,"")</f>
        <v>Seitz Miro</v>
      </c>
      <c r="D70" s="101" t="str">
        <f>IF(G65&gt;"",G65,"")</f>
        <v>Khosravi Sam</v>
      </c>
      <c r="E70" s="101"/>
      <c r="F70" s="94">
        <v>9</v>
      </c>
      <c r="G70" s="102">
        <v>6</v>
      </c>
      <c r="H70" s="94">
        <v>4</v>
      </c>
      <c r="I70" s="94"/>
      <c r="J70" s="94"/>
      <c r="K70" s="96">
        <f aca="true" t="shared" si="7" ref="K70:K76">IF(ISBLANK(F70),"",COUNTIF(F70:J70,"&gt;=0"))</f>
        <v>3</v>
      </c>
      <c r="L70" s="103">
        <f aca="true" t="shared" si="8" ref="L70:L76">IF(ISBLANK(F70),"",(IF(LEFT(F70,1)="-",1,0)+IF(LEFT(G70,1)="-",1,0)+IF(LEFT(H70,1)="-",1,0)+IF(LEFT(I70,1)="-",1,0)+IF(LEFT(J70,1)="-",1,0)))</f>
        <v>0</v>
      </c>
      <c r="M70" s="104">
        <f aca="true" t="shared" si="9" ref="M70:M76">IF(K70=3,1,"")</f>
        <v>1</v>
      </c>
      <c r="N70" s="105">
        <f aca="true" t="shared" si="10" ref="N70:N76">IF(L70=3,1,"")</f>
      </c>
      <c r="O70" s="58"/>
    </row>
    <row r="71" spans="1:15" ht="15" customHeight="1" outlineLevel="1">
      <c r="A71" s="68"/>
      <c r="B71" s="106" t="s">
        <v>385</v>
      </c>
      <c r="C71" s="85" t="str">
        <f>IF(C64&gt;"",C64,"")</f>
        <v>Naumi Alex</v>
      </c>
      <c r="D71" s="85" t="str">
        <f>IF(G63&gt;"",G63,"")</f>
        <v>Pöri Arttu</v>
      </c>
      <c r="E71" s="107"/>
      <c r="F71" s="108">
        <v>6</v>
      </c>
      <c r="G71" s="109">
        <v>2</v>
      </c>
      <c r="H71" s="108">
        <v>2</v>
      </c>
      <c r="I71" s="108"/>
      <c r="J71" s="108"/>
      <c r="K71" s="88">
        <f t="shared" si="7"/>
        <v>3</v>
      </c>
      <c r="L71" s="89">
        <f t="shared" si="8"/>
        <v>0</v>
      </c>
      <c r="M71" s="90">
        <f t="shared" si="9"/>
        <v>1</v>
      </c>
      <c r="N71" s="91">
        <f t="shared" si="10"/>
      </c>
      <c r="O71" s="58"/>
    </row>
    <row r="72" spans="1:15" ht="15" customHeight="1" outlineLevel="1">
      <c r="A72" s="68"/>
      <c r="B72" s="100" t="s">
        <v>386</v>
      </c>
      <c r="C72" s="93" t="str">
        <f>IF(C63&gt;"",C63,"")</f>
        <v>Kanasuo Esa</v>
      </c>
      <c r="D72" s="93" t="str">
        <f>IF(G65&gt;"",G65,"")</f>
        <v>Khosravi Sam</v>
      </c>
      <c r="E72" s="101"/>
      <c r="F72" s="94">
        <v>-7</v>
      </c>
      <c r="G72" s="102">
        <v>-7</v>
      </c>
      <c r="H72" s="94">
        <v>-8</v>
      </c>
      <c r="I72" s="94"/>
      <c r="J72" s="94"/>
      <c r="K72" s="96">
        <f t="shared" si="7"/>
        <v>0</v>
      </c>
      <c r="L72" s="97">
        <f t="shared" si="8"/>
        <v>3</v>
      </c>
      <c r="M72" s="98">
        <f t="shared" si="9"/>
      </c>
      <c r="N72" s="99">
        <f t="shared" si="10"/>
        <v>1</v>
      </c>
      <c r="O72" s="58"/>
    </row>
    <row r="73" spans="1:15" ht="15" customHeight="1" outlineLevel="1" thickBot="1">
      <c r="A73" s="68"/>
      <c r="B73" s="110" t="s">
        <v>387</v>
      </c>
      <c r="C73" s="111" t="str">
        <f>IF(C65&gt;"",C65,"")</f>
        <v>Seitz Miro</v>
      </c>
      <c r="D73" s="111" t="str">
        <f>IF(G64&gt;"",G64,"")</f>
        <v>Pyykkö Emil</v>
      </c>
      <c r="E73" s="111"/>
      <c r="F73" s="112">
        <v>1</v>
      </c>
      <c r="G73" s="113">
        <v>2</v>
      </c>
      <c r="H73" s="112">
        <v>4</v>
      </c>
      <c r="I73" s="112"/>
      <c r="J73" s="112"/>
      <c r="K73" s="114">
        <f t="shared" si="7"/>
        <v>3</v>
      </c>
      <c r="L73" s="115">
        <f t="shared" si="8"/>
        <v>0</v>
      </c>
      <c r="M73" s="116">
        <f t="shared" si="9"/>
        <v>1</v>
      </c>
      <c r="N73" s="117">
        <f t="shared" si="10"/>
      </c>
      <c r="O73" s="58"/>
    </row>
    <row r="74" spans="1:15" ht="15" customHeight="1" outlineLevel="1">
      <c r="A74" s="68"/>
      <c r="B74" s="118" t="s">
        <v>388</v>
      </c>
      <c r="C74" s="119" t="str">
        <f>IF(C64&gt;"",C64,"")</f>
        <v>Naumi Alex</v>
      </c>
      <c r="D74" s="119" t="str">
        <f>IF(G65&gt;"",G65,"")</f>
        <v>Khosravi Sam</v>
      </c>
      <c r="E74" s="120"/>
      <c r="F74" s="121">
        <v>3</v>
      </c>
      <c r="G74" s="121">
        <v>2</v>
      </c>
      <c r="H74" s="121">
        <v>3</v>
      </c>
      <c r="I74" s="121"/>
      <c r="J74" s="122"/>
      <c r="K74" s="123">
        <f t="shared" si="7"/>
        <v>3</v>
      </c>
      <c r="L74" s="124">
        <f t="shared" si="8"/>
        <v>0</v>
      </c>
      <c r="M74" s="125">
        <f t="shared" si="9"/>
        <v>1</v>
      </c>
      <c r="N74" s="126">
        <f t="shared" si="10"/>
      </c>
      <c r="O74" s="58"/>
    </row>
    <row r="75" spans="1:15" ht="15" customHeight="1" outlineLevel="1">
      <c r="A75" s="68"/>
      <c r="B75" s="92" t="s">
        <v>389</v>
      </c>
      <c r="C75" s="93" t="str">
        <f>IF(C65&gt;"",C65,"")</f>
        <v>Seitz Miro</v>
      </c>
      <c r="D75" s="93" t="str">
        <f>IF(G63&gt;"",G63,"")</f>
        <v>Pöri Arttu</v>
      </c>
      <c r="E75" s="127"/>
      <c r="F75" s="121"/>
      <c r="G75" s="95"/>
      <c r="H75" s="95"/>
      <c r="I75" s="95"/>
      <c r="J75" s="128"/>
      <c r="K75" s="96">
        <f t="shared" si="7"/>
      </c>
      <c r="L75" s="97">
        <f t="shared" si="8"/>
      </c>
      <c r="M75" s="98">
        <f t="shared" si="9"/>
      </c>
      <c r="N75" s="99">
        <f t="shared" si="10"/>
      </c>
      <c r="O75" s="58"/>
    </row>
    <row r="76" spans="1:15" ht="15" customHeight="1" outlineLevel="1" thickBot="1">
      <c r="A76" s="68"/>
      <c r="B76" s="110" t="s">
        <v>390</v>
      </c>
      <c r="C76" s="111" t="str">
        <f>IF(C63&gt;"",C63,"")</f>
        <v>Kanasuo Esa</v>
      </c>
      <c r="D76" s="111" t="str">
        <f>IF(G64&gt;"",G64,"")</f>
        <v>Pyykkö Emil</v>
      </c>
      <c r="E76" s="129"/>
      <c r="F76" s="130"/>
      <c r="G76" s="112"/>
      <c r="H76" s="130"/>
      <c r="I76" s="112"/>
      <c r="J76" s="112"/>
      <c r="K76" s="114">
        <f t="shared" si="7"/>
      </c>
      <c r="L76" s="115">
        <f t="shared" si="8"/>
      </c>
      <c r="M76" s="116">
        <f t="shared" si="9"/>
      </c>
      <c r="N76" s="117">
        <f t="shared" si="10"/>
      </c>
      <c r="O76" s="58"/>
    </row>
    <row r="77" spans="1:15" ht="15.75" customHeight="1" outlineLevel="1" thickBot="1">
      <c r="A77" s="53"/>
      <c r="B77" s="57"/>
      <c r="C77" s="57"/>
      <c r="D77" s="57"/>
      <c r="E77" s="57"/>
      <c r="F77" s="57"/>
      <c r="G77" s="57"/>
      <c r="H77" s="57"/>
      <c r="I77" s="246" t="s">
        <v>391</v>
      </c>
      <c r="J77" s="247"/>
      <c r="K77" s="131">
        <f>IF(ISBLANK(C63),"",SUM(K68:K76))</f>
        <v>17</v>
      </c>
      <c r="L77" s="132">
        <f>IF(ISBLANK(G63),"",SUM(L68:L76))</f>
        <v>6</v>
      </c>
      <c r="M77" s="133">
        <f>IF(ISBLANK(F68),"",SUM(M68:M76))</f>
        <v>5</v>
      </c>
      <c r="N77" s="134">
        <f>IF(ISBLANK(F68),"",SUM(N68:N76))</f>
        <v>2</v>
      </c>
      <c r="O77" s="58"/>
    </row>
    <row r="78" spans="1:15" ht="12" customHeight="1" outlineLevel="1">
      <c r="A78" s="53"/>
      <c r="B78" s="135" t="s">
        <v>392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136"/>
      <c r="O78" s="58"/>
    </row>
    <row r="79" spans="1:15" ht="15" outlineLevel="1">
      <c r="A79" s="53"/>
      <c r="B79" s="137" t="s">
        <v>393</v>
      </c>
      <c r="C79" s="137"/>
      <c r="D79" s="137" t="s">
        <v>394</v>
      </c>
      <c r="E79" s="56"/>
      <c r="F79" s="137"/>
      <c r="G79" s="137" t="s">
        <v>31</v>
      </c>
      <c r="H79" s="56"/>
      <c r="I79" s="137"/>
      <c r="J79" s="138" t="s">
        <v>395</v>
      </c>
      <c r="K79" s="58"/>
      <c r="L79" s="57"/>
      <c r="M79" s="57"/>
      <c r="N79" s="136"/>
      <c r="O79" s="58"/>
    </row>
    <row r="80" spans="1:15" ht="18.75" outlineLevel="1" thickBot="1">
      <c r="A80" s="53"/>
      <c r="B80" s="57"/>
      <c r="C80" s="57"/>
      <c r="D80" s="57"/>
      <c r="E80" s="57"/>
      <c r="F80" s="57"/>
      <c r="G80" s="57"/>
      <c r="H80" s="57"/>
      <c r="I80" s="57"/>
      <c r="J80" s="250" t="str">
        <f>IF(M77=5,C62,IF(N77=5,G62,""))</f>
        <v>KoKa</v>
      </c>
      <c r="K80" s="251"/>
      <c r="L80" s="251"/>
      <c r="M80" s="251"/>
      <c r="N80" s="252"/>
      <c r="O80" s="58"/>
    </row>
    <row r="81" spans="1:15" ht="18.75" customHeight="1" outlineLevel="1" thickBot="1">
      <c r="A81" s="139"/>
      <c r="B81" s="140"/>
      <c r="C81" s="140"/>
      <c r="D81" s="140"/>
      <c r="E81" s="140"/>
      <c r="F81" s="140"/>
      <c r="G81" s="140"/>
      <c r="H81" s="140"/>
      <c r="I81" s="140"/>
      <c r="J81" s="141"/>
      <c r="K81" s="141"/>
      <c r="L81" s="141"/>
      <c r="M81" s="141"/>
      <c r="N81" s="142"/>
      <c r="O81" s="53"/>
    </row>
    <row r="82" s="47" customFormat="1" ht="12" thickTop="1"/>
    <row r="83" ht="19.5" thickBot="1">
      <c r="A83" s="48" t="s">
        <v>457</v>
      </c>
    </row>
    <row r="84" spans="1:17" ht="15.75" customHeight="1" outlineLevel="1" thickTop="1">
      <c r="A84" s="49"/>
      <c r="B84" s="50"/>
      <c r="C84" s="51"/>
      <c r="D84" s="52"/>
      <c r="E84" s="52"/>
      <c r="F84" s="222" t="s">
        <v>356</v>
      </c>
      <c r="G84" s="223"/>
      <c r="H84" s="224" t="s">
        <v>404</v>
      </c>
      <c r="I84" s="225"/>
      <c r="J84" s="225"/>
      <c r="K84" s="225"/>
      <c r="L84" s="225"/>
      <c r="M84" s="225"/>
      <c r="N84" s="226"/>
      <c r="O84" s="53"/>
      <c r="Q84" s="54" t="s">
        <v>396</v>
      </c>
    </row>
    <row r="85" spans="1:17" ht="15.75" customHeight="1" outlineLevel="1">
      <c r="A85" s="53"/>
      <c r="B85" s="55"/>
      <c r="C85" s="56" t="s">
        <v>357</v>
      </c>
      <c r="D85" s="57"/>
      <c r="E85" s="57"/>
      <c r="F85" s="227" t="s">
        <v>358</v>
      </c>
      <c r="G85" s="228"/>
      <c r="H85" s="229" t="s">
        <v>24</v>
      </c>
      <c r="I85" s="230"/>
      <c r="J85" s="231"/>
      <c r="K85" s="232"/>
      <c r="L85" s="232"/>
      <c r="M85" s="232"/>
      <c r="N85" s="233"/>
      <c r="O85" s="58"/>
      <c r="Q85" s="59" t="s">
        <v>397</v>
      </c>
    </row>
    <row r="86" spans="1:17" ht="15.75" outlineLevel="1">
      <c r="A86" s="53"/>
      <c r="B86" s="58"/>
      <c r="C86" s="55" t="s">
        <v>359</v>
      </c>
      <c r="D86" s="57"/>
      <c r="E86" s="57"/>
      <c r="F86" s="234" t="s">
        <v>360</v>
      </c>
      <c r="G86" s="235"/>
      <c r="H86" s="236" t="s">
        <v>398</v>
      </c>
      <c r="I86" s="237"/>
      <c r="J86" s="237"/>
      <c r="K86" s="237"/>
      <c r="L86" s="237"/>
      <c r="M86" s="237"/>
      <c r="N86" s="238"/>
      <c r="O86" s="58"/>
      <c r="Q86" s="59" t="s">
        <v>399</v>
      </c>
    </row>
    <row r="87" spans="1:15" ht="17.25" customHeight="1" outlineLevel="1" thickBot="1">
      <c r="A87" s="53"/>
      <c r="B87" s="60"/>
      <c r="C87" s="61" t="s">
        <v>361</v>
      </c>
      <c r="D87" s="58"/>
      <c r="E87" s="57"/>
      <c r="F87" s="208" t="s">
        <v>362</v>
      </c>
      <c r="G87" s="209"/>
      <c r="H87" s="210">
        <v>42084</v>
      </c>
      <c r="I87" s="211"/>
      <c r="J87" s="211"/>
      <c r="K87" s="62" t="s">
        <v>363</v>
      </c>
      <c r="L87" s="212">
        <v>0.6666666666666666</v>
      </c>
      <c r="M87" s="213"/>
      <c r="N87" s="214"/>
      <c r="O87" s="58"/>
    </row>
    <row r="88" spans="1:15" ht="15.75" customHeight="1" outlineLevel="1" thickTop="1">
      <c r="A88" s="53"/>
      <c r="B88" s="63" t="s">
        <v>364</v>
      </c>
      <c r="D88" s="57"/>
      <c r="E88" s="57"/>
      <c r="F88" s="63" t="s">
        <v>364</v>
      </c>
      <c r="I88" s="64"/>
      <c r="J88" s="65"/>
      <c r="K88" s="66"/>
      <c r="L88" s="66"/>
      <c r="M88" s="66"/>
      <c r="N88" s="67"/>
      <c r="O88" s="58"/>
    </row>
    <row r="89" spans="1:15" ht="16.5" outlineLevel="1" thickBot="1">
      <c r="A89" s="68"/>
      <c r="B89" s="69" t="s">
        <v>365</v>
      </c>
      <c r="C89" s="215" t="s">
        <v>24</v>
      </c>
      <c r="D89" s="216"/>
      <c r="E89" s="70"/>
      <c r="F89" s="71" t="s">
        <v>366</v>
      </c>
      <c r="G89" s="217" t="s">
        <v>41</v>
      </c>
      <c r="H89" s="218"/>
      <c r="I89" s="218"/>
      <c r="J89" s="218"/>
      <c r="K89" s="218"/>
      <c r="L89" s="218"/>
      <c r="M89" s="218"/>
      <c r="N89" s="219"/>
      <c r="O89" s="58"/>
    </row>
    <row r="90" spans="1:15" ht="15" outlineLevel="1">
      <c r="A90" s="68"/>
      <c r="B90" s="72" t="s">
        <v>367</v>
      </c>
      <c r="C90" s="220" t="s">
        <v>78</v>
      </c>
      <c r="D90" s="221"/>
      <c r="E90" s="73"/>
      <c r="F90" s="74" t="s">
        <v>368</v>
      </c>
      <c r="G90" s="220" t="s">
        <v>69</v>
      </c>
      <c r="H90" s="248"/>
      <c r="I90" s="248"/>
      <c r="J90" s="248"/>
      <c r="K90" s="248"/>
      <c r="L90" s="248"/>
      <c r="M90" s="248"/>
      <c r="N90" s="249"/>
      <c r="O90" s="58"/>
    </row>
    <row r="91" spans="1:15" ht="15" outlineLevel="1">
      <c r="A91" s="68"/>
      <c r="B91" s="75" t="s">
        <v>369</v>
      </c>
      <c r="C91" s="239" t="s">
        <v>178</v>
      </c>
      <c r="D91" s="240"/>
      <c r="E91" s="73"/>
      <c r="F91" s="76" t="s">
        <v>370</v>
      </c>
      <c r="G91" s="241"/>
      <c r="H91" s="242"/>
      <c r="I91" s="242"/>
      <c r="J91" s="242"/>
      <c r="K91" s="242"/>
      <c r="L91" s="242"/>
      <c r="M91" s="242"/>
      <c r="N91" s="243"/>
      <c r="O91" s="58"/>
    </row>
    <row r="92" spans="1:15" ht="15" outlineLevel="1">
      <c r="A92" s="53"/>
      <c r="B92" s="75" t="s">
        <v>371</v>
      </c>
      <c r="C92" s="239" t="s">
        <v>164</v>
      </c>
      <c r="D92" s="240"/>
      <c r="E92" s="73"/>
      <c r="F92" s="77" t="s">
        <v>372</v>
      </c>
      <c r="G92" s="241" t="s">
        <v>40</v>
      </c>
      <c r="H92" s="242"/>
      <c r="I92" s="242"/>
      <c r="J92" s="242"/>
      <c r="K92" s="242"/>
      <c r="L92" s="242"/>
      <c r="M92" s="242"/>
      <c r="N92" s="243"/>
      <c r="O92" s="58"/>
    </row>
    <row r="93" spans="1:15" ht="14.25" customHeight="1" outlineLevel="1">
      <c r="A93" s="53"/>
      <c r="B93" s="57"/>
      <c r="C93" s="57"/>
      <c r="D93" s="57"/>
      <c r="E93" s="57"/>
      <c r="F93" s="63" t="s">
        <v>373</v>
      </c>
      <c r="G93" s="78"/>
      <c r="H93" s="78"/>
      <c r="I93" s="78"/>
      <c r="J93" s="57"/>
      <c r="K93" s="57"/>
      <c r="L93" s="57"/>
      <c r="M93" s="79"/>
      <c r="N93" s="80"/>
      <c r="O93" s="58"/>
    </row>
    <row r="94" spans="1:15" ht="12.75" customHeight="1" outlineLevel="1" thickBot="1">
      <c r="A94" s="53"/>
      <c r="B94" s="81" t="s">
        <v>374</v>
      </c>
      <c r="C94" s="57"/>
      <c r="D94" s="57"/>
      <c r="E94" s="57"/>
      <c r="F94" s="82" t="s">
        <v>375</v>
      </c>
      <c r="G94" s="82" t="s">
        <v>376</v>
      </c>
      <c r="H94" s="82" t="s">
        <v>377</v>
      </c>
      <c r="I94" s="82" t="s">
        <v>378</v>
      </c>
      <c r="J94" s="82" t="s">
        <v>379</v>
      </c>
      <c r="K94" s="244" t="s">
        <v>6</v>
      </c>
      <c r="L94" s="245"/>
      <c r="M94" s="82" t="s">
        <v>380</v>
      </c>
      <c r="N94" s="83" t="s">
        <v>381</v>
      </c>
      <c r="O94" s="58"/>
    </row>
    <row r="95" spans="1:15" ht="15" customHeight="1" outlineLevel="1">
      <c r="A95" s="68"/>
      <c r="B95" s="84" t="s">
        <v>382</v>
      </c>
      <c r="C95" s="85" t="str">
        <f>IF(C90&gt;"",C90,"")</f>
        <v>Smulter Kristoffer</v>
      </c>
      <c r="D95" s="85" t="str">
        <f>IF(G90&gt;"",G90,"")</f>
        <v>Niemitalo Juho</v>
      </c>
      <c r="E95" s="85"/>
      <c r="F95" s="86">
        <v>6</v>
      </c>
      <c r="G95" s="86">
        <v>8</v>
      </c>
      <c r="H95" s="87">
        <v>3</v>
      </c>
      <c r="I95" s="86"/>
      <c r="J95" s="86"/>
      <c r="K95" s="88">
        <f>IF(ISBLANK(F95),"",COUNTIF(F95:J95,"&gt;=0"))</f>
        <v>3</v>
      </c>
      <c r="L95" s="89">
        <f>IF(ISBLANK(F95),"",(IF(LEFT(F95,1)="-",1,0)+IF(LEFT(G95,1)="-",1,0)+IF(LEFT(H95,1)="-",1,0)+IF(LEFT(I95,1)="-",1,0)+IF(LEFT(J95,1)="-",1,0)))</f>
        <v>0</v>
      </c>
      <c r="M95" s="90">
        <f>IF(K95=3,1,"")</f>
        <v>1</v>
      </c>
      <c r="N95" s="91">
        <f>IF(L95=3,1,"")</f>
      </c>
      <c r="O95" s="58"/>
    </row>
    <row r="96" spans="1:15" ht="15" customHeight="1" outlineLevel="1">
      <c r="A96" s="68"/>
      <c r="B96" s="92" t="s">
        <v>383</v>
      </c>
      <c r="C96" s="93" t="str">
        <f>IF(C91&gt;"",C91,"")</f>
        <v>Steif Noah</v>
      </c>
      <c r="D96" s="93">
        <f>IF(G91&gt;"",G91,"")</f>
      </c>
      <c r="E96" s="93"/>
      <c r="F96" s="94">
        <v>0</v>
      </c>
      <c r="G96" s="95">
        <v>0</v>
      </c>
      <c r="H96" s="95">
        <v>0</v>
      </c>
      <c r="I96" s="95"/>
      <c r="J96" s="95"/>
      <c r="K96" s="96">
        <f>IF(ISBLANK(F96),"",COUNTIF(F96:J96,"&gt;=0"))</f>
        <v>3</v>
      </c>
      <c r="L96" s="97">
        <f>IF(ISBLANK(F96),"",(IF(LEFT(F96,1)="-",1,0)+IF(LEFT(G96,1)="-",1,0)+IF(LEFT(H96,1)="-",1,0)+IF(LEFT(I96,1)="-",1,0)+IF(LEFT(J96,1)="-",1,0)))</f>
        <v>0</v>
      </c>
      <c r="M96" s="98">
        <f>IF(K96=3,1,"")</f>
        <v>1</v>
      </c>
      <c r="N96" s="99">
        <f>IF(L96=3,1,"")</f>
      </c>
      <c r="O96" s="58"/>
    </row>
    <row r="97" spans="1:15" ht="15" customHeight="1" outlineLevel="1" thickBot="1">
      <c r="A97" s="68"/>
      <c r="B97" s="100" t="s">
        <v>384</v>
      </c>
      <c r="C97" s="101" t="str">
        <f>IF(C92&gt;"",C92,"")</f>
        <v>Brinaru Benjamin</v>
      </c>
      <c r="D97" s="101" t="str">
        <f>IF(G92&gt;"",G92,"")</f>
        <v>Tuuttila Juhana</v>
      </c>
      <c r="E97" s="101"/>
      <c r="F97" s="94">
        <v>8</v>
      </c>
      <c r="G97" s="102">
        <v>10</v>
      </c>
      <c r="H97" s="94">
        <v>11</v>
      </c>
      <c r="I97" s="94"/>
      <c r="J97" s="94"/>
      <c r="K97" s="96">
        <f aca="true" t="shared" si="11" ref="K97:K103">IF(ISBLANK(F97),"",COUNTIF(F97:J97,"&gt;=0"))</f>
        <v>3</v>
      </c>
      <c r="L97" s="103">
        <f aca="true" t="shared" si="12" ref="L97:L103">IF(ISBLANK(F97),"",(IF(LEFT(F97,1)="-",1,0)+IF(LEFT(G97,1)="-",1,0)+IF(LEFT(H97,1)="-",1,0)+IF(LEFT(I97,1)="-",1,0)+IF(LEFT(J97,1)="-",1,0)))</f>
        <v>0</v>
      </c>
      <c r="M97" s="104">
        <f aca="true" t="shared" si="13" ref="M97:M103">IF(K97=3,1,"")</f>
        <v>1</v>
      </c>
      <c r="N97" s="105">
        <f aca="true" t="shared" si="14" ref="N97:N103">IF(L97=3,1,"")</f>
      </c>
      <c r="O97" s="58"/>
    </row>
    <row r="98" spans="1:15" ht="15" customHeight="1" outlineLevel="1">
      <c r="A98" s="68"/>
      <c r="B98" s="106" t="s">
        <v>385</v>
      </c>
      <c r="C98" s="85" t="str">
        <f>IF(C91&gt;"",C91,"")</f>
        <v>Steif Noah</v>
      </c>
      <c r="D98" s="85" t="str">
        <f>IF(G90&gt;"",G90,"")</f>
        <v>Niemitalo Juho</v>
      </c>
      <c r="E98" s="107"/>
      <c r="F98" s="108">
        <v>5</v>
      </c>
      <c r="G98" s="109">
        <v>10</v>
      </c>
      <c r="H98" s="108">
        <v>7</v>
      </c>
      <c r="I98" s="108"/>
      <c r="J98" s="108"/>
      <c r="K98" s="88">
        <f t="shared" si="11"/>
        <v>3</v>
      </c>
      <c r="L98" s="89">
        <f t="shared" si="12"/>
        <v>0</v>
      </c>
      <c r="M98" s="90">
        <f t="shared" si="13"/>
        <v>1</v>
      </c>
      <c r="N98" s="91">
        <f t="shared" si="14"/>
      </c>
      <c r="O98" s="58"/>
    </row>
    <row r="99" spans="1:15" ht="15" customHeight="1" outlineLevel="1">
      <c r="A99" s="68"/>
      <c r="B99" s="100" t="s">
        <v>386</v>
      </c>
      <c r="C99" s="93" t="str">
        <f>IF(C90&gt;"",C90,"")</f>
        <v>Smulter Kristoffer</v>
      </c>
      <c r="D99" s="93" t="str">
        <f>IF(G92&gt;"",G92,"")</f>
        <v>Tuuttila Juhana</v>
      </c>
      <c r="E99" s="101"/>
      <c r="F99" s="94">
        <v>9</v>
      </c>
      <c r="G99" s="102">
        <v>9</v>
      </c>
      <c r="H99" s="94">
        <v>3</v>
      </c>
      <c r="I99" s="94"/>
      <c r="J99" s="94"/>
      <c r="K99" s="96">
        <f t="shared" si="11"/>
        <v>3</v>
      </c>
      <c r="L99" s="97">
        <f t="shared" si="12"/>
        <v>0</v>
      </c>
      <c r="M99" s="98">
        <f t="shared" si="13"/>
        <v>1</v>
      </c>
      <c r="N99" s="99">
        <f t="shared" si="14"/>
      </c>
      <c r="O99" s="58"/>
    </row>
    <row r="100" spans="1:15" ht="15" customHeight="1" outlineLevel="1" thickBot="1">
      <c r="A100" s="68"/>
      <c r="B100" s="110" t="s">
        <v>387</v>
      </c>
      <c r="C100" s="111" t="str">
        <f>IF(C92&gt;"",C92,"")</f>
        <v>Brinaru Benjamin</v>
      </c>
      <c r="D100" s="111">
        <f>IF(G91&gt;"",G91,"")</f>
      </c>
      <c r="E100" s="111"/>
      <c r="F100" s="112"/>
      <c r="G100" s="113"/>
      <c r="H100" s="112"/>
      <c r="I100" s="112"/>
      <c r="J100" s="112"/>
      <c r="K100" s="114">
        <f t="shared" si="11"/>
      </c>
      <c r="L100" s="115">
        <f t="shared" si="12"/>
      </c>
      <c r="M100" s="116">
        <f t="shared" si="13"/>
      </c>
      <c r="N100" s="117">
        <f t="shared" si="14"/>
      </c>
      <c r="O100" s="58"/>
    </row>
    <row r="101" spans="1:15" ht="15" customHeight="1" outlineLevel="1">
      <c r="A101" s="68"/>
      <c r="B101" s="118" t="s">
        <v>388</v>
      </c>
      <c r="C101" s="119" t="str">
        <f>IF(C91&gt;"",C91,"")</f>
        <v>Steif Noah</v>
      </c>
      <c r="D101" s="119" t="str">
        <f>IF(G92&gt;"",G92,"")</f>
        <v>Tuuttila Juhana</v>
      </c>
      <c r="E101" s="120"/>
      <c r="F101" s="121"/>
      <c r="G101" s="121"/>
      <c r="H101" s="121"/>
      <c r="I101" s="121"/>
      <c r="J101" s="122"/>
      <c r="K101" s="123">
        <f t="shared" si="11"/>
      </c>
      <c r="L101" s="124">
        <f t="shared" si="12"/>
      </c>
      <c r="M101" s="125">
        <f t="shared" si="13"/>
      </c>
      <c r="N101" s="126">
        <f t="shared" si="14"/>
      </c>
      <c r="O101" s="58"/>
    </row>
    <row r="102" spans="1:15" ht="15" customHeight="1" outlineLevel="1">
      <c r="A102" s="68"/>
      <c r="B102" s="92" t="s">
        <v>389</v>
      </c>
      <c r="C102" s="93" t="str">
        <f>IF(C92&gt;"",C92,"")</f>
        <v>Brinaru Benjamin</v>
      </c>
      <c r="D102" s="93" t="str">
        <f>IF(G90&gt;"",G90,"")</f>
        <v>Niemitalo Juho</v>
      </c>
      <c r="E102" s="127"/>
      <c r="F102" s="121"/>
      <c r="G102" s="95"/>
      <c r="H102" s="95"/>
      <c r="I102" s="95"/>
      <c r="J102" s="128"/>
      <c r="K102" s="96">
        <f t="shared" si="11"/>
      </c>
      <c r="L102" s="97">
        <f t="shared" si="12"/>
      </c>
      <c r="M102" s="98">
        <f t="shared" si="13"/>
      </c>
      <c r="N102" s="99">
        <f t="shared" si="14"/>
      </c>
      <c r="O102" s="58"/>
    </row>
    <row r="103" spans="1:15" ht="15" customHeight="1" outlineLevel="1" thickBot="1">
      <c r="A103" s="68"/>
      <c r="B103" s="110" t="s">
        <v>390</v>
      </c>
      <c r="C103" s="111" t="str">
        <f>IF(C90&gt;"",C90,"")</f>
        <v>Smulter Kristoffer</v>
      </c>
      <c r="D103" s="111">
        <f>IF(G91&gt;"",G91,"")</f>
      </c>
      <c r="E103" s="129"/>
      <c r="F103" s="130"/>
      <c r="G103" s="112"/>
      <c r="H103" s="130"/>
      <c r="I103" s="112"/>
      <c r="J103" s="112"/>
      <c r="K103" s="114">
        <f t="shared" si="11"/>
      </c>
      <c r="L103" s="115">
        <f t="shared" si="12"/>
      </c>
      <c r="M103" s="116">
        <f t="shared" si="13"/>
      </c>
      <c r="N103" s="117">
        <f t="shared" si="14"/>
      </c>
      <c r="O103" s="58"/>
    </row>
    <row r="104" spans="1:15" ht="15.75" customHeight="1" outlineLevel="1" thickBot="1">
      <c r="A104" s="53"/>
      <c r="B104" s="57"/>
      <c r="C104" s="57"/>
      <c r="D104" s="57"/>
      <c r="E104" s="57"/>
      <c r="F104" s="57"/>
      <c r="G104" s="57"/>
      <c r="H104" s="57"/>
      <c r="I104" s="246" t="s">
        <v>391</v>
      </c>
      <c r="J104" s="247"/>
      <c r="K104" s="131">
        <f>IF(ISBLANK(C90),"",SUM(K95:K103))</f>
        <v>15</v>
      </c>
      <c r="L104" s="132">
        <f>IF(ISBLANK(G90),"",SUM(L95:L103))</f>
        <v>0</v>
      </c>
      <c r="M104" s="133">
        <f>IF(ISBLANK(F95),"",SUM(M95:M103))</f>
        <v>5</v>
      </c>
      <c r="N104" s="134">
        <f>IF(ISBLANK(F95),"",SUM(N95:N103))</f>
        <v>0</v>
      </c>
      <c r="O104" s="58"/>
    </row>
    <row r="105" spans="1:15" ht="12" customHeight="1" outlineLevel="1">
      <c r="A105" s="53"/>
      <c r="B105" s="135" t="s">
        <v>392</v>
      </c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136"/>
      <c r="O105" s="58"/>
    </row>
    <row r="106" spans="1:15" ht="15" outlineLevel="1">
      <c r="A106" s="53"/>
      <c r="B106" s="137" t="s">
        <v>393</v>
      </c>
      <c r="C106" s="137"/>
      <c r="D106" s="137" t="s">
        <v>394</v>
      </c>
      <c r="E106" s="56"/>
      <c r="F106" s="137"/>
      <c r="G106" s="137" t="s">
        <v>31</v>
      </c>
      <c r="H106" s="56"/>
      <c r="I106" s="137"/>
      <c r="J106" s="138" t="s">
        <v>395</v>
      </c>
      <c r="K106" s="58"/>
      <c r="L106" s="57"/>
      <c r="M106" s="57"/>
      <c r="N106" s="136"/>
      <c r="O106" s="58"/>
    </row>
    <row r="107" spans="1:15" ht="18.75" outlineLevel="1" thickBot="1">
      <c r="A107" s="53"/>
      <c r="B107" s="57"/>
      <c r="C107" s="57"/>
      <c r="D107" s="57"/>
      <c r="E107" s="57"/>
      <c r="F107" s="57"/>
      <c r="G107" s="57"/>
      <c r="H107" s="57"/>
      <c r="I107" s="57"/>
      <c r="J107" s="250" t="str">
        <f>IF(M104=5,C89,IF(N104=5,G89,""))</f>
        <v>MBF</v>
      </c>
      <c r="K107" s="251"/>
      <c r="L107" s="251"/>
      <c r="M107" s="251"/>
      <c r="N107" s="252"/>
      <c r="O107" s="58"/>
    </row>
    <row r="108" spans="1:15" ht="18.75" customHeight="1" outlineLevel="1" thickBot="1">
      <c r="A108" s="139"/>
      <c r="B108" s="140"/>
      <c r="C108" s="140"/>
      <c r="D108" s="140"/>
      <c r="E108" s="140"/>
      <c r="F108" s="140"/>
      <c r="G108" s="140"/>
      <c r="H108" s="140"/>
      <c r="I108" s="140"/>
      <c r="J108" s="141"/>
      <c r="K108" s="141"/>
      <c r="L108" s="141"/>
      <c r="M108" s="141"/>
      <c r="N108" s="142"/>
      <c r="O108" s="53"/>
    </row>
    <row r="109" s="47" customFormat="1" ht="12" thickTop="1"/>
    <row r="110" ht="19.5" thickBot="1">
      <c r="A110" s="48" t="s">
        <v>456</v>
      </c>
    </row>
    <row r="111" spans="1:17" ht="15.75" customHeight="1" outlineLevel="1" thickTop="1">
      <c r="A111" s="49"/>
      <c r="B111" s="50"/>
      <c r="C111" s="51"/>
      <c r="D111" s="52"/>
      <c r="E111" s="52"/>
      <c r="F111" s="222" t="s">
        <v>356</v>
      </c>
      <c r="G111" s="223"/>
      <c r="H111" s="224" t="s">
        <v>404</v>
      </c>
      <c r="I111" s="225"/>
      <c r="J111" s="225"/>
      <c r="K111" s="225"/>
      <c r="L111" s="225"/>
      <c r="M111" s="225"/>
      <c r="N111" s="226"/>
      <c r="O111" s="53"/>
      <c r="Q111" s="54" t="s">
        <v>396</v>
      </c>
    </row>
    <row r="112" spans="1:17" ht="15.75" customHeight="1" outlineLevel="1">
      <c r="A112" s="53"/>
      <c r="B112" s="55"/>
      <c r="C112" s="56" t="s">
        <v>357</v>
      </c>
      <c r="D112" s="57"/>
      <c r="E112" s="57"/>
      <c r="F112" s="227" t="s">
        <v>358</v>
      </c>
      <c r="G112" s="228"/>
      <c r="H112" s="229" t="s">
        <v>24</v>
      </c>
      <c r="I112" s="230"/>
      <c r="J112" s="231"/>
      <c r="K112" s="232"/>
      <c r="L112" s="232"/>
      <c r="M112" s="232"/>
      <c r="N112" s="233"/>
      <c r="O112" s="58"/>
      <c r="Q112" s="59" t="s">
        <v>397</v>
      </c>
    </row>
    <row r="113" spans="1:17" ht="15.75" outlineLevel="1">
      <c r="A113" s="53"/>
      <c r="B113" s="58"/>
      <c r="C113" s="55" t="s">
        <v>359</v>
      </c>
      <c r="D113" s="57"/>
      <c r="E113" s="57"/>
      <c r="F113" s="234" t="s">
        <v>360</v>
      </c>
      <c r="G113" s="235"/>
      <c r="H113" s="236" t="s">
        <v>398</v>
      </c>
      <c r="I113" s="237"/>
      <c r="J113" s="237"/>
      <c r="K113" s="237"/>
      <c r="L113" s="237"/>
      <c r="M113" s="237"/>
      <c r="N113" s="238"/>
      <c r="O113" s="58"/>
      <c r="Q113" s="59" t="s">
        <v>399</v>
      </c>
    </row>
    <row r="114" spans="1:15" ht="17.25" customHeight="1" outlineLevel="1" thickBot="1">
      <c r="A114" s="53"/>
      <c r="B114" s="60"/>
      <c r="C114" s="61" t="s">
        <v>361</v>
      </c>
      <c r="D114" s="58"/>
      <c r="E114" s="57"/>
      <c r="F114" s="208" t="s">
        <v>362</v>
      </c>
      <c r="G114" s="209"/>
      <c r="H114" s="210">
        <v>42084</v>
      </c>
      <c r="I114" s="211"/>
      <c r="J114" s="211"/>
      <c r="K114" s="62" t="s">
        <v>363</v>
      </c>
      <c r="L114" s="212">
        <v>0.6666666666666666</v>
      </c>
      <c r="M114" s="213"/>
      <c r="N114" s="214"/>
      <c r="O114" s="58"/>
    </row>
    <row r="115" spans="1:15" ht="15.75" customHeight="1" outlineLevel="1" thickTop="1">
      <c r="A115" s="53"/>
      <c r="B115" s="63" t="s">
        <v>364</v>
      </c>
      <c r="D115" s="57"/>
      <c r="E115" s="57"/>
      <c r="F115" s="63" t="s">
        <v>364</v>
      </c>
      <c r="I115" s="64"/>
      <c r="J115" s="65"/>
      <c r="K115" s="66"/>
      <c r="L115" s="66"/>
      <c r="M115" s="66"/>
      <c r="N115" s="67"/>
      <c r="O115" s="58"/>
    </row>
    <row r="116" spans="1:15" ht="16.5" outlineLevel="1" thickBot="1">
      <c r="A116" s="68"/>
      <c r="B116" s="69" t="s">
        <v>365</v>
      </c>
      <c r="C116" s="215" t="s">
        <v>52</v>
      </c>
      <c r="D116" s="216"/>
      <c r="E116" s="70"/>
      <c r="F116" s="71" t="s">
        <v>366</v>
      </c>
      <c r="G116" s="217" t="s">
        <v>20</v>
      </c>
      <c r="H116" s="218"/>
      <c r="I116" s="218"/>
      <c r="J116" s="218"/>
      <c r="K116" s="218"/>
      <c r="L116" s="218"/>
      <c r="M116" s="218"/>
      <c r="N116" s="219"/>
      <c r="O116" s="58"/>
    </row>
    <row r="117" spans="1:15" ht="15" outlineLevel="1">
      <c r="A117" s="68"/>
      <c r="B117" s="72" t="s">
        <v>367</v>
      </c>
      <c r="C117" s="220" t="s">
        <v>89</v>
      </c>
      <c r="D117" s="221"/>
      <c r="E117" s="73"/>
      <c r="F117" s="74" t="s">
        <v>368</v>
      </c>
      <c r="G117" s="220" t="s">
        <v>19</v>
      </c>
      <c r="H117" s="248"/>
      <c r="I117" s="248"/>
      <c r="J117" s="248"/>
      <c r="K117" s="248"/>
      <c r="L117" s="248"/>
      <c r="M117" s="248"/>
      <c r="N117" s="249"/>
      <c r="O117" s="58"/>
    </row>
    <row r="118" spans="1:15" ht="15" outlineLevel="1">
      <c r="A118" s="68"/>
      <c r="B118" s="75" t="s">
        <v>369</v>
      </c>
      <c r="C118" s="239" t="s">
        <v>349</v>
      </c>
      <c r="D118" s="240"/>
      <c r="E118" s="73"/>
      <c r="F118" s="76" t="s">
        <v>370</v>
      </c>
      <c r="G118" s="241" t="s">
        <v>175</v>
      </c>
      <c r="H118" s="242"/>
      <c r="I118" s="242"/>
      <c r="J118" s="242"/>
      <c r="K118" s="242"/>
      <c r="L118" s="242"/>
      <c r="M118" s="242"/>
      <c r="N118" s="243"/>
      <c r="O118" s="58"/>
    </row>
    <row r="119" spans="1:15" ht="15" outlineLevel="1">
      <c r="A119" s="53"/>
      <c r="B119" s="75" t="s">
        <v>371</v>
      </c>
      <c r="C119" s="239" t="s">
        <v>51</v>
      </c>
      <c r="D119" s="240"/>
      <c r="E119" s="73"/>
      <c r="F119" s="77" t="s">
        <v>372</v>
      </c>
      <c r="G119" s="241" t="s">
        <v>73</v>
      </c>
      <c r="H119" s="242"/>
      <c r="I119" s="242"/>
      <c r="J119" s="242"/>
      <c r="K119" s="242"/>
      <c r="L119" s="242"/>
      <c r="M119" s="242"/>
      <c r="N119" s="243"/>
      <c r="O119" s="58"/>
    </row>
    <row r="120" spans="1:15" ht="14.25" customHeight="1" outlineLevel="1">
      <c r="A120" s="53"/>
      <c r="B120" s="57"/>
      <c r="C120" s="57"/>
      <c r="D120" s="57"/>
      <c r="E120" s="57"/>
      <c r="F120" s="63" t="s">
        <v>373</v>
      </c>
      <c r="G120" s="78"/>
      <c r="H120" s="78"/>
      <c r="I120" s="78"/>
      <c r="J120" s="57"/>
      <c r="K120" s="57"/>
      <c r="L120" s="57"/>
      <c r="M120" s="79"/>
      <c r="N120" s="80"/>
      <c r="O120" s="58"/>
    </row>
    <row r="121" spans="1:15" ht="12.75" customHeight="1" outlineLevel="1" thickBot="1">
      <c r="A121" s="53"/>
      <c r="B121" s="81" t="s">
        <v>374</v>
      </c>
      <c r="C121" s="57"/>
      <c r="D121" s="57"/>
      <c r="E121" s="57"/>
      <c r="F121" s="82" t="s">
        <v>375</v>
      </c>
      <c r="G121" s="82" t="s">
        <v>376</v>
      </c>
      <c r="H121" s="82" t="s">
        <v>377</v>
      </c>
      <c r="I121" s="82" t="s">
        <v>378</v>
      </c>
      <c r="J121" s="82" t="s">
        <v>379</v>
      </c>
      <c r="K121" s="244" t="s">
        <v>6</v>
      </c>
      <c r="L121" s="245"/>
      <c r="M121" s="82" t="s">
        <v>380</v>
      </c>
      <c r="N121" s="83" t="s">
        <v>381</v>
      </c>
      <c r="O121" s="58"/>
    </row>
    <row r="122" spans="1:15" ht="15" customHeight="1" outlineLevel="1">
      <c r="A122" s="68"/>
      <c r="B122" s="84" t="s">
        <v>382</v>
      </c>
      <c r="C122" s="85" t="str">
        <f>IF(C117&gt;"",C117,"")</f>
        <v>Kanasuo Esa</v>
      </c>
      <c r="D122" s="85" t="str">
        <f>IF(G117&gt;"",G117,"")</f>
        <v>Li Sam</v>
      </c>
      <c r="E122" s="85"/>
      <c r="F122" s="86">
        <v>-8</v>
      </c>
      <c r="G122" s="86">
        <v>-6</v>
      </c>
      <c r="H122" s="87">
        <v>8</v>
      </c>
      <c r="I122" s="86">
        <v>-7</v>
      </c>
      <c r="J122" s="86"/>
      <c r="K122" s="88">
        <f>IF(ISBLANK(F122),"",COUNTIF(F122:J122,"&gt;=0"))</f>
        <v>1</v>
      </c>
      <c r="L122" s="89">
        <f>IF(ISBLANK(F122),"",(IF(LEFT(F122,1)="-",1,0)+IF(LEFT(G122,1)="-",1,0)+IF(LEFT(H122,1)="-",1,0)+IF(LEFT(I122,1)="-",1,0)+IF(LEFT(J122,1)="-",1,0)))</f>
        <v>3</v>
      </c>
      <c r="M122" s="90">
        <f>IF(K122=3,1,"")</f>
      </c>
      <c r="N122" s="91">
        <f>IF(L122=3,1,"")</f>
        <v>1</v>
      </c>
      <c r="O122" s="58"/>
    </row>
    <row r="123" spans="1:15" ht="15" customHeight="1" outlineLevel="1">
      <c r="A123" s="68"/>
      <c r="B123" s="92" t="s">
        <v>383</v>
      </c>
      <c r="C123" s="93" t="str">
        <f>IF(C118&gt;"",C118,"")</f>
        <v>Naumi Alex</v>
      </c>
      <c r="D123" s="93" t="str">
        <f>IF(G118&gt;"",G118,"")</f>
        <v>Pihkala Arttu</v>
      </c>
      <c r="E123" s="93"/>
      <c r="F123" s="94">
        <v>7</v>
      </c>
      <c r="G123" s="95">
        <v>2</v>
      </c>
      <c r="H123" s="95">
        <v>-7</v>
      </c>
      <c r="I123" s="95">
        <v>3</v>
      </c>
      <c r="J123" s="95"/>
      <c r="K123" s="96">
        <f>IF(ISBLANK(F123),"",COUNTIF(F123:J123,"&gt;=0"))</f>
        <v>3</v>
      </c>
      <c r="L123" s="97">
        <f>IF(ISBLANK(F123),"",(IF(LEFT(F123,1)="-",1,0)+IF(LEFT(G123,1)="-",1,0)+IF(LEFT(H123,1)="-",1,0)+IF(LEFT(I123,1)="-",1,0)+IF(LEFT(J123,1)="-",1,0)))</f>
        <v>1</v>
      </c>
      <c r="M123" s="98">
        <f>IF(K123=3,1,"")</f>
        <v>1</v>
      </c>
      <c r="N123" s="99">
        <f>IF(L123=3,1,"")</f>
      </c>
      <c r="O123" s="58"/>
    </row>
    <row r="124" spans="1:15" ht="15" customHeight="1" outlineLevel="1" thickBot="1">
      <c r="A124" s="68"/>
      <c r="B124" s="100" t="s">
        <v>384</v>
      </c>
      <c r="C124" s="101" t="str">
        <f>IF(C119&gt;"",C119,"")</f>
        <v>Seitz Miro</v>
      </c>
      <c r="D124" s="101" t="str">
        <f>IF(G119&gt;"",G119,"")</f>
        <v>Räsänen Aleksi</v>
      </c>
      <c r="E124" s="101"/>
      <c r="F124" s="94">
        <v>1</v>
      </c>
      <c r="G124" s="102">
        <v>1</v>
      </c>
      <c r="H124" s="94">
        <v>4</v>
      </c>
      <c r="I124" s="94"/>
      <c r="J124" s="94"/>
      <c r="K124" s="96">
        <f aca="true" t="shared" si="15" ref="K124:K130">IF(ISBLANK(F124),"",COUNTIF(F124:J124,"&gt;=0"))</f>
        <v>3</v>
      </c>
      <c r="L124" s="103">
        <f aca="true" t="shared" si="16" ref="L124:L130">IF(ISBLANK(F124),"",(IF(LEFT(F124,1)="-",1,0)+IF(LEFT(G124,1)="-",1,0)+IF(LEFT(H124,1)="-",1,0)+IF(LEFT(I124,1)="-",1,0)+IF(LEFT(J124,1)="-",1,0)))</f>
        <v>0</v>
      </c>
      <c r="M124" s="104">
        <f aca="true" t="shared" si="17" ref="M124:M130">IF(K124=3,1,"")</f>
        <v>1</v>
      </c>
      <c r="N124" s="105">
        <f aca="true" t="shared" si="18" ref="N124:N130">IF(L124=3,1,"")</f>
      </c>
      <c r="O124" s="58"/>
    </row>
    <row r="125" spans="1:15" ht="15" customHeight="1" outlineLevel="1">
      <c r="A125" s="68"/>
      <c r="B125" s="106" t="s">
        <v>385</v>
      </c>
      <c r="C125" s="85" t="str">
        <f>IF(C118&gt;"",C118,"")</f>
        <v>Naumi Alex</v>
      </c>
      <c r="D125" s="85" t="str">
        <f>IF(G117&gt;"",G117,"")</f>
        <v>Li Sam</v>
      </c>
      <c r="E125" s="107"/>
      <c r="F125" s="108">
        <v>4</v>
      </c>
      <c r="G125" s="109">
        <v>3</v>
      </c>
      <c r="H125" s="108">
        <v>2</v>
      </c>
      <c r="I125" s="108"/>
      <c r="J125" s="108"/>
      <c r="K125" s="88">
        <f t="shared" si="15"/>
        <v>3</v>
      </c>
      <c r="L125" s="89">
        <f t="shared" si="16"/>
        <v>0</v>
      </c>
      <c r="M125" s="90">
        <f t="shared" si="17"/>
        <v>1</v>
      </c>
      <c r="N125" s="91">
        <f t="shared" si="18"/>
      </c>
      <c r="O125" s="58"/>
    </row>
    <row r="126" spans="1:15" ht="15" customHeight="1" outlineLevel="1">
      <c r="A126" s="68"/>
      <c r="B126" s="100" t="s">
        <v>386</v>
      </c>
      <c r="C126" s="93" t="str">
        <f>IF(C117&gt;"",C117,"")</f>
        <v>Kanasuo Esa</v>
      </c>
      <c r="D126" s="93" t="str">
        <f>IF(G119&gt;"",G119,"")</f>
        <v>Räsänen Aleksi</v>
      </c>
      <c r="E126" s="101"/>
      <c r="F126" s="94">
        <v>-8</v>
      </c>
      <c r="G126" s="102">
        <v>-6</v>
      </c>
      <c r="H126" s="94">
        <v>8</v>
      </c>
      <c r="I126" s="94">
        <v>9</v>
      </c>
      <c r="J126" s="94">
        <v>5</v>
      </c>
      <c r="K126" s="96">
        <f t="shared" si="15"/>
        <v>3</v>
      </c>
      <c r="L126" s="97">
        <f t="shared" si="16"/>
        <v>2</v>
      </c>
      <c r="M126" s="98">
        <f t="shared" si="17"/>
        <v>1</v>
      </c>
      <c r="N126" s="99">
        <f t="shared" si="18"/>
      </c>
      <c r="O126" s="58"/>
    </row>
    <row r="127" spans="1:15" ht="15" customHeight="1" outlineLevel="1" thickBot="1">
      <c r="A127" s="68"/>
      <c r="B127" s="110" t="s">
        <v>387</v>
      </c>
      <c r="C127" s="111" t="str">
        <f>IF(C119&gt;"",C119,"")</f>
        <v>Seitz Miro</v>
      </c>
      <c r="D127" s="111" t="str">
        <f>IF(G118&gt;"",G118,"")</f>
        <v>Pihkala Arttu</v>
      </c>
      <c r="E127" s="111"/>
      <c r="F127" s="112">
        <v>11</v>
      </c>
      <c r="G127" s="113">
        <v>3</v>
      </c>
      <c r="H127" s="112">
        <v>-5</v>
      </c>
      <c r="I127" s="112">
        <v>-12</v>
      </c>
      <c r="J127" s="112">
        <v>-10</v>
      </c>
      <c r="K127" s="114">
        <f t="shared" si="15"/>
        <v>2</v>
      </c>
      <c r="L127" s="115">
        <f t="shared" si="16"/>
        <v>3</v>
      </c>
      <c r="M127" s="116">
        <f t="shared" si="17"/>
      </c>
      <c r="N127" s="117">
        <f t="shared" si="18"/>
        <v>1</v>
      </c>
      <c r="O127" s="58"/>
    </row>
    <row r="128" spans="1:15" ht="15" customHeight="1" outlineLevel="1">
      <c r="A128" s="68"/>
      <c r="B128" s="118" t="s">
        <v>388</v>
      </c>
      <c r="C128" s="119" t="str">
        <f>IF(C118&gt;"",C118,"")</f>
        <v>Naumi Alex</v>
      </c>
      <c r="D128" s="119" t="str">
        <f>IF(G119&gt;"",G119,"")</f>
        <v>Räsänen Aleksi</v>
      </c>
      <c r="E128" s="120"/>
      <c r="F128" s="121">
        <v>3</v>
      </c>
      <c r="G128" s="121">
        <v>1</v>
      </c>
      <c r="H128" s="121">
        <v>5</v>
      </c>
      <c r="I128" s="121"/>
      <c r="J128" s="122"/>
      <c r="K128" s="123">
        <f t="shared" si="15"/>
        <v>3</v>
      </c>
      <c r="L128" s="124">
        <f t="shared" si="16"/>
        <v>0</v>
      </c>
      <c r="M128" s="125">
        <f t="shared" si="17"/>
        <v>1</v>
      </c>
      <c r="N128" s="126">
        <f t="shared" si="18"/>
      </c>
      <c r="O128" s="58"/>
    </row>
    <row r="129" spans="1:15" ht="15" customHeight="1" outlineLevel="1">
      <c r="A129" s="68"/>
      <c r="B129" s="92" t="s">
        <v>389</v>
      </c>
      <c r="C129" s="93" t="str">
        <f>IF(C119&gt;"",C119,"")</f>
        <v>Seitz Miro</v>
      </c>
      <c r="D129" s="93" t="str">
        <f>IF(G117&gt;"",G117,"")</f>
        <v>Li Sam</v>
      </c>
      <c r="E129" s="127"/>
      <c r="F129" s="121"/>
      <c r="G129" s="95"/>
      <c r="H129" s="95"/>
      <c r="I129" s="95"/>
      <c r="J129" s="128"/>
      <c r="K129" s="96">
        <f t="shared" si="15"/>
      </c>
      <c r="L129" s="97">
        <f t="shared" si="16"/>
      </c>
      <c r="M129" s="98">
        <f t="shared" si="17"/>
      </c>
      <c r="N129" s="99">
        <f t="shared" si="18"/>
      </c>
      <c r="O129" s="58"/>
    </row>
    <row r="130" spans="1:15" ht="15" customHeight="1" outlineLevel="1" thickBot="1">
      <c r="A130" s="68"/>
      <c r="B130" s="110" t="s">
        <v>390</v>
      </c>
      <c r="C130" s="111" t="str">
        <f>IF(C117&gt;"",C117,"")</f>
        <v>Kanasuo Esa</v>
      </c>
      <c r="D130" s="111" t="str">
        <f>IF(G118&gt;"",G118,"")</f>
        <v>Pihkala Arttu</v>
      </c>
      <c r="E130" s="129"/>
      <c r="F130" s="130"/>
      <c r="G130" s="112"/>
      <c r="H130" s="130"/>
      <c r="I130" s="112"/>
      <c r="J130" s="112"/>
      <c r="K130" s="114">
        <f t="shared" si="15"/>
      </c>
      <c r="L130" s="115">
        <f t="shared" si="16"/>
      </c>
      <c r="M130" s="116">
        <f t="shared" si="17"/>
      </c>
      <c r="N130" s="117">
        <f t="shared" si="18"/>
      </c>
      <c r="O130" s="58"/>
    </row>
    <row r="131" spans="1:15" ht="15.75" customHeight="1" outlineLevel="1" thickBot="1">
      <c r="A131" s="53"/>
      <c r="B131" s="57"/>
      <c r="C131" s="57"/>
      <c r="D131" s="57"/>
      <c r="E131" s="57"/>
      <c r="F131" s="57"/>
      <c r="G131" s="57"/>
      <c r="H131" s="57"/>
      <c r="I131" s="246" t="s">
        <v>391</v>
      </c>
      <c r="J131" s="247"/>
      <c r="K131" s="131">
        <f>IF(ISBLANK(C117),"",SUM(K122:K130))</f>
        <v>18</v>
      </c>
      <c r="L131" s="132">
        <f>IF(ISBLANK(G117),"",SUM(L122:L130))</f>
        <v>9</v>
      </c>
      <c r="M131" s="133">
        <f>IF(ISBLANK(F122),"",SUM(M122:M130))</f>
        <v>5</v>
      </c>
      <c r="N131" s="134">
        <f>IF(ISBLANK(F122),"",SUM(N122:N130))</f>
        <v>2</v>
      </c>
      <c r="O131" s="58"/>
    </row>
    <row r="132" spans="1:15" ht="12" customHeight="1" outlineLevel="1">
      <c r="A132" s="53"/>
      <c r="B132" s="135" t="s">
        <v>392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136"/>
      <c r="O132" s="58"/>
    </row>
    <row r="133" spans="1:15" ht="15" outlineLevel="1">
      <c r="A133" s="53"/>
      <c r="B133" s="137" t="s">
        <v>393</v>
      </c>
      <c r="C133" s="137"/>
      <c r="D133" s="137" t="s">
        <v>394</v>
      </c>
      <c r="E133" s="56"/>
      <c r="F133" s="137"/>
      <c r="G133" s="137" t="s">
        <v>31</v>
      </c>
      <c r="H133" s="56"/>
      <c r="I133" s="137"/>
      <c r="J133" s="138" t="s">
        <v>395</v>
      </c>
      <c r="K133" s="58"/>
      <c r="L133" s="57"/>
      <c r="M133" s="57"/>
      <c r="N133" s="136"/>
      <c r="O133" s="58"/>
    </row>
    <row r="134" spans="1:15" ht="18.75" outlineLevel="1" thickBot="1">
      <c r="A134" s="53"/>
      <c r="B134" s="57"/>
      <c r="C134" s="57"/>
      <c r="D134" s="57"/>
      <c r="E134" s="57"/>
      <c r="F134" s="57"/>
      <c r="G134" s="57"/>
      <c r="H134" s="57"/>
      <c r="I134" s="57"/>
      <c r="J134" s="250" t="str">
        <f>IF(M131=5,C116,IF(N131=5,G116,""))</f>
        <v>KoKa</v>
      </c>
      <c r="K134" s="251"/>
      <c r="L134" s="251"/>
      <c r="M134" s="251"/>
      <c r="N134" s="252"/>
      <c r="O134" s="58"/>
    </row>
    <row r="135" spans="1:15" ht="18.75" customHeight="1" outlineLevel="1" thickBot="1">
      <c r="A135" s="139"/>
      <c r="B135" s="140"/>
      <c r="C135" s="140"/>
      <c r="D135" s="140"/>
      <c r="E135" s="140"/>
      <c r="F135" s="140"/>
      <c r="G135" s="140"/>
      <c r="H135" s="140"/>
      <c r="I135" s="140"/>
      <c r="J135" s="141"/>
      <c r="K135" s="141"/>
      <c r="L135" s="141"/>
      <c r="M135" s="141"/>
      <c r="N135" s="142"/>
      <c r="O135" s="53"/>
    </row>
    <row r="136" s="47" customFormat="1" ht="12" thickTop="1"/>
    <row r="137" ht="19.5" thickBot="1">
      <c r="A137" s="48" t="s">
        <v>459</v>
      </c>
    </row>
    <row r="138" spans="1:17" ht="15.75" customHeight="1" outlineLevel="1" thickTop="1">
      <c r="A138" s="49"/>
      <c r="B138" s="50"/>
      <c r="C138" s="51"/>
      <c r="D138" s="52"/>
      <c r="E138" s="52"/>
      <c r="F138" s="222" t="s">
        <v>356</v>
      </c>
      <c r="G138" s="223"/>
      <c r="H138" s="224" t="s">
        <v>404</v>
      </c>
      <c r="I138" s="225"/>
      <c r="J138" s="225"/>
      <c r="K138" s="225"/>
      <c r="L138" s="225"/>
      <c r="M138" s="225"/>
      <c r="N138" s="226"/>
      <c r="O138" s="53"/>
      <c r="Q138" s="54" t="s">
        <v>396</v>
      </c>
    </row>
    <row r="139" spans="1:17" ht="15.75" customHeight="1" outlineLevel="1">
      <c r="A139" s="53"/>
      <c r="B139" s="55"/>
      <c r="C139" s="56" t="s">
        <v>357</v>
      </c>
      <c r="D139" s="57"/>
      <c r="E139" s="57"/>
      <c r="F139" s="227" t="s">
        <v>358</v>
      </c>
      <c r="G139" s="228"/>
      <c r="H139" s="229" t="s">
        <v>24</v>
      </c>
      <c r="I139" s="230"/>
      <c r="J139" s="231"/>
      <c r="K139" s="232"/>
      <c r="L139" s="232"/>
      <c r="M139" s="232"/>
      <c r="N139" s="233"/>
      <c r="O139" s="58"/>
      <c r="Q139" s="59" t="s">
        <v>397</v>
      </c>
    </row>
    <row r="140" spans="1:17" ht="15.75" outlineLevel="1">
      <c r="A140" s="53"/>
      <c r="B140" s="58"/>
      <c r="C140" s="55" t="s">
        <v>359</v>
      </c>
      <c r="D140" s="57"/>
      <c r="E140" s="57"/>
      <c r="F140" s="234" t="s">
        <v>360</v>
      </c>
      <c r="G140" s="235"/>
      <c r="H140" s="236" t="s">
        <v>398</v>
      </c>
      <c r="I140" s="237"/>
      <c r="J140" s="237"/>
      <c r="K140" s="237"/>
      <c r="L140" s="237"/>
      <c r="M140" s="237"/>
      <c r="N140" s="238"/>
      <c r="O140" s="58"/>
      <c r="Q140" s="59" t="s">
        <v>399</v>
      </c>
    </row>
    <row r="141" spans="1:15" ht="17.25" customHeight="1" outlineLevel="1" thickBot="1">
      <c r="A141" s="53"/>
      <c r="B141" s="60"/>
      <c r="C141" s="61" t="s">
        <v>361</v>
      </c>
      <c r="D141" s="58"/>
      <c r="E141" s="57"/>
      <c r="F141" s="208" t="s">
        <v>362</v>
      </c>
      <c r="G141" s="209"/>
      <c r="H141" s="210">
        <v>42084</v>
      </c>
      <c r="I141" s="211"/>
      <c r="J141" s="211"/>
      <c r="K141" s="62" t="s">
        <v>363</v>
      </c>
      <c r="L141" s="212">
        <v>0.75</v>
      </c>
      <c r="M141" s="213"/>
      <c r="N141" s="214"/>
      <c r="O141" s="58"/>
    </row>
    <row r="142" spans="1:15" ht="15.75" customHeight="1" outlineLevel="1" thickTop="1">
      <c r="A142" s="53"/>
      <c r="B142" s="63" t="s">
        <v>364</v>
      </c>
      <c r="D142" s="57"/>
      <c r="E142" s="57"/>
      <c r="F142" s="63" t="s">
        <v>364</v>
      </c>
      <c r="I142" s="64"/>
      <c r="J142" s="65"/>
      <c r="K142" s="66"/>
      <c r="L142" s="66"/>
      <c r="M142" s="66"/>
      <c r="N142" s="67"/>
      <c r="O142" s="58"/>
    </row>
    <row r="143" spans="1:15" ht="16.5" outlineLevel="1" thickBot="1">
      <c r="A143" s="68"/>
      <c r="B143" s="69" t="s">
        <v>365</v>
      </c>
      <c r="C143" s="215" t="s">
        <v>52</v>
      </c>
      <c r="D143" s="216"/>
      <c r="E143" s="70"/>
      <c r="F143" s="71" t="s">
        <v>366</v>
      </c>
      <c r="G143" s="217" t="s">
        <v>24</v>
      </c>
      <c r="H143" s="218"/>
      <c r="I143" s="218"/>
      <c r="J143" s="218"/>
      <c r="K143" s="218"/>
      <c r="L143" s="218"/>
      <c r="M143" s="218"/>
      <c r="N143" s="219"/>
      <c r="O143" s="58"/>
    </row>
    <row r="144" spans="1:15" ht="15" outlineLevel="1">
      <c r="A144" s="68"/>
      <c r="B144" s="72" t="s">
        <v>367</v>
      </c>
      <c r="C144" s="220" t="s">
        <v>89</v>
      </c>
      <c r="D144" s="221"/>
      <c r="E144" s="73"/>
      <c r="F144" s="74" t="s">
        <v>368</v>
      </c>
      <c r="G144" s="220" t="s">
        <v>78</v>
      </c>
      <c r="H144" s="248"/>
      <c r="I144" s="248"/>
      <c r="J144" s="248"/>
      <c r="K144" s="248"/>
      <c r="L144" s="248"/>
      <c r="M144" s="248"/>
      <c r="N144" s="249"/>
      <c r="O144" s="58"/>
    </row>
    <row r="145" spans="1:15" ht="15" outlineLevel="1">
      <c r="A145" s="68"/>
      <c r="B145" s="75" t="s">
        <v>369</v>
      </c>
      <c r="C145" s="239" t="s">
        <v>349</v>
      </c>
      <c r="D145" s="240"/>
      <c r="E145" s="73"/>
      <c r="F145" s="76" t="s">
        <v>370</v>
      </c>
      <c r="G145" s="241" t="s">
        <v>164</v>
      </c>
      <c r="H145" s="242"/>
      <c r="I145" s="242"/>
      <c r="J145" s="242"/>
      <c r="K145" s="242"/>
      <c r="L145" s="242"/>
      <c r="M145" s="242"/>
      <c r="N145" s="243"/>
      <c r="O145" s="58"/>
    </row>
    <row r="146" spans="1:15" ht="15" outlineLevel="1">
      <c r="A146" s="53"/>
      <c r="B146" s="75" t="s">
        <v>371</v>
      </c>
      <c r="C146" s="239" t="s">
        <v>51</v>
      </c>
      <c r="D146" s="240"/>
      <c r="E146" s="73"/>
      <c r="F146" s="77" t="s">
        <v>372</v>
      </c>
      <c r="G146" s="241" t="s">
        <v>178</v>
      </c>
      <c r="H146" s="242"/>
      <c r="I146" s="242"/>
      <c r="J146" s="242"/>
      <c r="K146" s="242"/>
      <c r="L146" s="242"/>
      <c r="M146" s="242"/>
      <c r="N146" s="243"/>
      <c r="O146" s="58"/>
    </row>
    <row r="147" spans="1:15" ht="14.25" customHeight="1" outlineLevel="1">
      <c r="A147" s="53"/>
      <c r="B147" s="57"/>
      <c r="C147" s="57"/>
      <c r="D147" s="57"/>
      <c r="E147" s="57"/>
      <c r="F147" s="63" t="s">
        <v>373</v>
      </c>
      <c r="G147" s="78"/>
      <c r="H147" s="78"/>
      <c r="I147" s="78"/>
      <c r="J147" s="57"/>
      <c r="K147" s="57"/>
      <c r="L147" s="57"/>
      <c r="M147" s="79"/>
      <c r="N147" s="80"/>
      <c r="O147" s="58"/>
    </row>
    <row r="148" spans="1:15" ht="12.75" customHeight="1" outlineLevel="1" thickBot="1">
      <c r="A148" s="53"/>
      <c r="B148" s="81" t="s">
        <v>374</v>
      </c>
      <c r="C148" s="57"/>
      <c r="D148" s="57"/>
      <c r="E148" s="57"/>
      <c r="F148" s="82" t="s">
        <v>375</v>
      </c>
      <c r="G148" s="82" t="s">
        <v>376</v>
      </c>
      <c r="H148" s="82" t="s">
        <v>377</v>
      </c>
      <c r="I148" s="82" t="s">
        <v>378</v>
      </c>
      <c r="J148" s="82" t="s">
        <v>379</v>
      </c>
      <c r="K148" s="244" t="s">
        <v>6</v>
      </c>
      <c r="L148" s="245"/>
      <c r="M148" s="82" t="s">
        <v>380</v>
      </c>
      <c r="N148" s="83" t="s">
        <v>381</v>
      </c>
      <c r="O148" s="58"/>
    </row>
    <row r="149" spans="1:15" ht="15" customHeight="1" outlineLevel="1">
      <c r="A149" s="68"/>
      <c r="B149" s="84" t="s">
        <v>382</v>
      </c>
      <c r="C149" s="85" t="str">
        <f>IF(C144&gt;"",C144,"")</f>
        <v>Kanasuo Esa</v>
      </c>
      <c r="D149" s="85" t="str">
        <f>IF(G144&gt;"",G144,"")</f>
        <v>Smulter Kristoffer</v>
      </c>
      <c r="E149" s="85"/>
      <c r="F149" s="86">
        <v>-2</v>
      </c>
      <c r="G149" s="86">
        <v>-6</v>
      </c>
      <c r="H149" s="87">
        <v>-7</v>
      </c>
      <c r="I149" s="86"/>
      <c r="J149" s="86"/>
      <c r="K149" s="88">
        <f>IF(ISBLANK(F149),"",COUNTIF(F149:J149,"&gt;=0"))</f>
        <v>0</v>
      </c>
      <c r="L149" s="89">
        <f>IF(ISBLANK(F149),"",(IF(LEFT(F149,1)="-",1,0)+IF(LEFT(G149,1)="-",1,0)+IF(LEFT(H149,1)="-",1,0)+IF(LEFT(I149,1)="-",1,0)+IF(LEFT(J149,1)="-",1,0)))</f>
        <v>3</v>
      </c>
      <c r="M149" s="90">
        <f>IF(K149=3,1,"")</f>
      </c>
      <c r="N149" s="91">
        <f>IF(L149=3,1,"")</f>
        <v>1</v>
      </c>
      <c r="O149" s="58"/>
    </row>
    <row r="150" spans="1:15" ht="15" customHeight="1" outlineLevel="1">
      <c r="A150" s="68"/>
      <c r="B150" s="92" t="s">
        <v>383</v>
      </c>
      <c r="C150" s="93" t="str">
        <f>IF(C145&gt;"",C145,"")</f>
        <v>Naumi Alex</v>
      </c>
      <c r="D150" s="93" t="str">
        <f>IF(G145&gt;"",G145,"")</f>
        <v>Brinaru Benjamin</v>
      </c>
      <c r="E150" s="93"/>
      <c r="F150" s="94">
        <v>3</v>
      </c>
      <c r="G150" s="95">
        <v>6</v>
      </c>
      <c r="H150" s="95">
        <v>-12</v>
      </c>
      <c r="I150" s="95">
        <v>5</v>
      </c>
      <c r="J150" s="95"/>
      <c r="K150" s="96">
        <f>IF(ISBLANK(F150),"",COUNTIF(F150:J150,"&gt;=0"))</f>
        <v>3</v>
      </c>
      <c r="L150" s="97">
        <f>IF(ISBLANK(F150),"",(IF(LEFT(F150,1)="-",1,0)+IF(LEFT(G150,1)="-",1,0)+IF(LEFT(H150,1)="-",1,0)+IF(LEFT(I150,1)="-",1,0)+IF(LEFT(J150,1)="-",1,0)))</f>
        <v>1</v>
      </c>
      <c r="M150" s="98">
        <f>IF(K150=3,1,"")</f>
        <v>1</v>
      </c>
      <c r="N150" s="99">
        <f>IF(L150=3,1,"")</f>
      </c>
      <c r="O150" s="58"/>
    </row>
    <row r="151" spans="1:15" ht="15" customHeight="1" outlineLevel="1" thickBot="1">
      <c r="A151" s="68"/>
      <c r="B151" s="100" t="s">
        <v>384</v>
      </c>
      <c r="C151" s="101" t="str">
        <f>IF(C146&gt;"",C146,"")</f>
        <v>Seitz Miro</v>
      </c>
      <c r="D151" s="101" t="str">
        <f>IF(G146&gt;"",G146,"")</f>
        <v>Steif Noah</v>
      </c>
      <c r="E151" s="101"/>
      <c r="F151" s="94">
        <v>-4</v>
      </c>
      <c r="G151" s="102">
        <v>-6</v>
      </c>
      <c r="H151" s="94">
        <v>-1</v>
      </c>
      <c r="I151" s="94"/>
      <c r="J151" s="94"/>
      <c r="K151" s="96">
        <f aca="true" t="shared" si="19" ref="K151:K157">IF(ISBLANK(F151),"",COUNTIF(F151:J151,"&gt;=0"))</f>
        <v>0</v>
      </c>
      <c r="L151" s="103">
        <f aca="true" t="shared" si="20" ref="L151:L157">IF(ISBLANK(F151),"",(IF(LEFT(F151,1)="-",1,0)+IF(LEFT(G151,1)="-",1,0)+IF(LEFT(H151,1)="-",1,0)+IF(LEFT(I151,1)="-",1,0)+IF(LEFT(J151,1)="-",1,0)))</f>
        <v>3</v>
      </c>
      <c r="M151" s="104">
        <f aca="true" t="shared" si="21" ref="M151:M157">IF(K151=3,1,"")</f>
      </c>
      <c r="N151" s="105">
        <f aca="true" t="shared" si="22" ref="N151:N157">IF(L151=3,1,"")</f>
        <v>1</v>
      </c>
      <c r="O151" s="58"/>
    </row>
    <row r="152" spans="1:15" ht="15" customHeight="1" outlineLevel="1">
      <c r="A152" s="68"/>
      <c r="B152" s="106" t="s">
        <v>385</v>
      </c>
      <c r="C152" s="85" t="str">
        <f>IF(C145&gt;"",C145,"")</f>
        <v>Naumi Alex</v>
      </c>
      <c r="D152" s="85" t="str">
        <f>IF(G144&gt;"",G144,"")</f>
        <v>Smulter Kristoffer</v>
      </c>
      <c r="E152" s="107"/>
      <c r="F152" s="108">
        <v>5</v>
      </c>
      <c r="G152" s="109">
        <v>5</v>
      </c>
      <c r="H152" s="108">
        <v>6</v>
      </c>
      <c r="I152" s="108"/>
      <c r="J152" s="108"/>
      <c r="K152" s="88">
        <f t="shared" si="19"/>
        <v>3</v>
      </c>
      <c r="L152" s="89">
        <f t="shared" si="20"/>
        <v>0</v>
      </c>
      <c r="M152" s="90">
        <f t="shared" si="21"/>
        <v>1</v>
      </c>
      <c r="N152" s="91">
        <f t="shared" si="22"/>
      </c>
      <c r="O152" s="58"/>
    </row>
    <row r="153" spans="1:15" ht="15" customHeight="1" outlineLevel="1">
      <c r="A153" s="68"/>
      <c r="B153" s="100" t="s">
        <v>386</v>
      </c>
      <c r="C153" s="93" t="str">
        <f>IF(C144&gt;"",C144,"")</f>
        <v>Kanasuo Esa</v>
      </c>
      <c r="D153" s="93" t="str">
        <f>IF(G146&gt;"",G146,"")</f>
        <v>Steif Noah</v>
      </c>
      <c r="E153" s="101"/>
      <c r="F153" s="94">
        <v>-5</v>
      </c>
      <c r="G153" s="102">
        <v>-3</v>
      </c>
      <c r="H153" s="94">
        <v>-5</v>
      </c>
      <c r="I153" s="94"/>
      <c r="J153" s="94"/>
      <c r="K153" s="96">
        <f t="shared" si="19"/>
        <v>0</v>
      </c>
      <c r="L153" s="97">
        <f t="shared" si="20"/>
        <v>3</v>
      </c>
      <c r="M153" s="98">
        <f t="shared" si="21"/>
      </c>
      <c r="N153" s="99">
        <f t="shared" si="22"/>
        <v>1</v>
      </c>
      <c r="O153" s="58"/>
    </row>
    <row r="154" spans="1:15" ht="15" customHeight="1" outlineLevel="1" thickBot="1">
      <c r="A154" s="68"/>
      <c r="B154" s="110" t="s">
        <v>387</v>
      </c>
      <c r="C154" s="111" t="str">
        <f>IF(C146&gt;"",C146,"")</f>
        <v>Seitz Miro</v>
      </c>
      <c r="D154" s="111" t="str">
        <f>IF(G145&gt;"",G145,"")</f>
        <v>Brinaru Benjamin</v>
      </c>
      <c r="E154" s="111"/>
      <c r="F154" s="112">
        <v>5</v>
      </c>
      <c r="G154" s="113">
        <v>-9</v>
      </c>
      <c r="H154" s="112">
        <v>-9</v>
      </c>
      <c r="I154" s="112">
        <v>8</v>
      </c>
      <c r="J154" s="112">
        <v>-7</v>
      </c>
      <c r="K154" s="114">
        <f t="shared" si="19"/>
        <v>2</v>
      </c>
      <c r="L154" s="115">
        <f t="shared" si="20"/>
        <v>3</v>
      </c>
      <c r="M154" s="116">
        <f t="shared" si="21"/>
      </c>
      <c r="N154" s="117">
        <f t="shared" si="22"/>
        <v>1</v>
      </c>
      <c r="O154" s="58"/>
    </row>
    <row r="155" spans="1:15" ht="15" customHeight="1" outlineLevel="1">
      <c r="A155" s="68"/>
      <c r="B155" s="118" t="s">
        <v>388</v>
      </c>
      <c r="C155" s="119" t="str">
        <f>IF(C145&gt;"",C145,"")</f>
        <v>Naumi Alex</v>
      </c>
      <c r="D155" s="119" t="str">
        <f>IF(G146&gt;"",G146,"")</f>
        <v>Steif Noah</v>
      </c>
      <c r="E155" s="120"/>
      <c r="F155" s="121">
        <v>8</v>
      </c>
      <c r="G155" s="121">
        <v>3</v>
      </c>
      <c r="H155" s="121">
        <v>4</v>
      </c>
      <c r="I155" s="121"/>
      <c r="J155" s="122"/>
      <c r="K155" s="123">
        <f t="shared" si="19"/>
        <v>3</v>
      </c>
      <c r="L155" s="124">
        <f t="shared" si="20"/>
        <v>0</v>
      </c>
      <c r="M155" s="125">
        <f t="shared" si="21"/>
        <v>1</v>
      </c>
      <c r="N155" s="126">
        <f t="shared" si="22"/>
      </c>
      <c r="O155" s="58"/>
    </row>
    <row r="156" spans="1:15" ht="15" customHeight="1" outlineLevel="1">
      <c r="A156" s="68"/>
      <c r="B156" s="92" t="s">
        <v>389</v>
      </c>
      <c r="C156" s="93" t="str">
        <f>IF(C146&gt;"",C146,"")</f>
        <v>Seitz Miro</v>
      </c>
      <c r="D156" s="93" t="str">
        <f>IF(G144&gt;"",G144,"")</f>
        <v>Smulter Kristoffer</v>
      </c>
      <c r="E156" s="127"/>
      <c r="F156" s="121">
        <v>8</v>
      </c>
      <c r="G156" s="95">
        <v>9</v>
      </c>
      <c r="H156" s="95">
        <v>-5</v>
      </c>
      <c r="I156" s="95">
        <v>7</v>
      </c>
      <c r="J156" s="128"/>
      <c r="K156" s="96">
        <f t="shared" si="19"/>
        <v>3</v>
      </c>
      <c r="L156" s="97">
        <f t="shared" si="20"/>
        <v>1</v>
      </c>
      <c r="M156" s="98">
        <f t="shared" si="21"/>
        <v>1</v>
      </c>
      <c r="N156" s="99">
        <f t="shared" si="22"/>
      </c>
      <c r="O156" s="58"/>
    </row>
    <row r="157" spans="1:15" ht="15" customHeight="1" outlineLevel="1" thickBot="1">
      <c r="A157" s="68"/>
      <c r="B157" s="110" t="s">
        <v>390</v>
      </c>
      <c r="C157" s="111" t="str">
        <f>IF(C144&gt;"",C144,"")</f>
        <v>Kanasuo Esa</v>
      </c>
      <c r="D157" s="111" t="str">
        <f>IF(G145&gt;"",G145,"")</f>
        <v>Brinaru Benjamin</v>
      </c>
      <c r="E157" s="129"/>
      <c r="F157" s="130">
        <v>-6</v>
      </c>
      <c r="G157" s="112">
        <v>-7</v>
      </c>
      <c r="H157" s="130">
        <v>-3</v>
      </c>
      <c r="I157" s="112"/>
      <c r="J157" s="112"/>
      <c r="K157" s="114">
        <f t="shared" si="19"/>
        <v>0</v>
      </c>
      <c r="L157" s="115">
        <f t="shared" si="20"/>
        <v>3</v>
      </c>
      <c r="M157" s="116">
        <f t="shared" si="21"/>
      </c>
      <c r="N157" s="117">
        <f t="shared" si="22"/>
        <v>1</v>
      </c>
      <c r="O157" s="58"/>
    </row>
    <row r="158" spans="1:15" ht="15.75" customHeight="1" outlineLevel="1" thickBot="1">
      <c r="A158" s="53"/>
      <c r="B158" s="57"/>
      <c r="C158" s="57"/>
      <c r="D158" s="57"/>
      <c r="E158" s="57"/>
      <c r="F158" s="57"/>
      <c r="G158" s="57"/>
      <c r="H158" s="57"/>
      <c r="I158" s="246" t="s">
        <v>391</v>
      </c>
      <c r="J158" s="247"/>
      <c r="K158" s="131">
        <f>IF(ISBLANK(C144),"",SUM(K149:K157))</f>
        <v>14</v>
      </c>
      <c r="L158" s="132">
        <f>IF(ISBLANK(G144),"",SUM(L149:L157))</f>
        <v>17</v>
      </c>
      <c r="M158" s="133">
        <f>IF(ISBLANK(F149),"",SUM(M149:M157))</f>
        <v>4</v>
      </c>
      <c r="N158" s="134">
        <f>IF(ISBLANK(F149),"",SUM(N149:N157))</f>
        <v>5</v>
      </c>
      <c r="O158" s="58"/>
    </row>
    <row r="159" spans="1:15" ht="12" customHeight="1" outlineLevel="1">
      <c r="A159" s="53"/>
      <c r="B159" s="135" t="s">
        <v>392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136"/>
      <c r="O159" s="58"/>
    </row>
    <row r="160" spans="1:15" ht="15" outlineLevel="1">
      <c r="A160" s="53"/>
      <c r="B160" s="137" t="s">
        <v>393</v>
      </c>
      <c r="C160" s="137"/>
      <c r="D160" s="137" t="s">
        <v>394</v>
      </c>
      <c r="E160" s="56"/>
      <c r="F160" s="137"/>
      <c r="G160" s="137" t="s">
        <v>31</v>
      </c>
      <c r="H160" s="56"/>
      <c r="I160" s="137"/>
      <c r="J160" s="138" t="s">
        <v>395</v>
      </c>
      <c r="K160" s="58"/>
      <c r="L160" s="57"/>
      <c r="M160" s="57"/>
      <c r="N160" s="136"/>
      <c r="O160" s="58"/>
    </row>
    <row r="161" spans="1:15" ht="18.75" outlineLevel="1" thickBot="1">
      <c r="A161" s="53"/>
      <c r="B161" s="57"/>
      <c r="C161" s="57"/>
      <c r="D161" s="57"/>
      <c r="E161" s="57"/>
      <c r="F161" s="57"/>
      <c r="G161" s="57"/>
      <c r="H161" s="57"/>
      <c r="I161" s="57"/>
      <c r="J161" s="250" t="str">
        <f>IF(M158=5,C143,IF(N158=5,G143,""))</f>
        <v>MBF</v>
      </c>
      <c r="K161" s="251"/>
      <c r="L161" s="251"/>
      <c r="M161" s="251"/>
      <c r="N161" s="252"/>
      <c r="O161" s="58"/>
    </row>
    <row r="162" spans="1:15" ht="18.75" customHeight="1" outlineLevel="1" thickBot="1">
      <c r="A162" s="139"/>
      <c r="B162" s="140"/>
      <c r="C162" s="140"/>
      <c r="D162" s="140"/>
      <c r="E162" s="140"/>
      <c r="F162" s="140"/>
      <c r="G162" s="140"/>
      <c r="H162" s="140"/>
      <c r="I162" s="140"/>
      <c r="J162" s="141"/>
      <c r="K162" s="141"/>
      <c r="L162" s="141"/>
      <c r="M162" s="141"/>
      <c r="N162" s="142"/>
      <c r="O162" s="53"/>
    </row>
    <row r="163" ht="15.75" thickTop="1">
      <c r="B163" s="143"/>
    </row>
  </sheetData>
  <sheetProtection/>
  <mergeCells count="120">
    <mergeCell ref="I158:J158"/>
    <mergeCell ref="J161:N161"/>
    <mergeCell ref="C143:D143"/>
    <mergeCell ref="G143:N143"/>
    <mergeCell ref="C144:D144"/>
    <mergeCell ref="G144:N144"/>
    <mergeCell ref="C145:D145"/>
    <mergeCell ref="G145:N145"/>
    <mergeCell ref="C146:D146"/>
    <mergeCell ref="G146:N146"/>
    <mergeCell ref="K148:L148"/>
    <mergeCell ref="I131:J131"/>
    <mergeCell ref="J134:N134"/>
    <mergeCell ref="F138:G138"/>
    <mergeCell ref="H138:N138"/>
    <mergeCell ref="F139:G139"/>
    <mergeCell ref="H139:N139"/>
    <mergeCell ref="F140:G140"/>
    <mergeCell ref="H140:N140"/>
    <mergeCell ref="F141:G141"/>
    <mergeCell ref="H141:J141"/>
    <mergeCell ref="L141:N141"/>
    <mergeCell ref="C116:D116"/>
    <mergeCell ref="G116:N116"/>
    <mergeCell ref="C117:D117"/>
    <mergeCell ref="G117:N117"/>
    <mergeCell ref="C118:D118"/>
    <mergeCell ref="G118:N118"/>
    <mergeCell ref="C119:D119"/>
    <mergeCell ref="G119:N119"/>
    <mergeCell ref="K121:L121"/>
    <mergeCell ref="F111:G111"/>
    <mergeCell ref="H111:N111"/>
    <mergeCell ref="F112:G112"/>
    <mergeCell ref="H112:N112"/>
    <mergeCell ref="F113:G113"/>
    <mergeCell ref="H113:N113"/>
    <mergeCell ref="F114:G114"/>
    <mergeCell ref="H114:J114"/>
    <mergeCell ref="L114:N114"/>
    <mergeCell ref="C90:D90"/>
    <mergeCell ref="G90:N90"/>
    <mergeCell ref="C91:D91"/>
    <mergeCell ref="G91:N91"/>
    <mergeCell ref="C92:D92"/>
    <mergeCell ref="G92:N92"/>
    <mergeCell ref="K94:L94"/>
    <mergeCell ref="I104:J104"/>
    <mergeCell ref="J107:N107"/>
    <mergeCell ref="F85:G85"/>
    <mergeCell ref="H85:N85"/>
    <mergeCell ref="F86:G86"/>
    <mergeCell ref="H86:N86"/>
    <mergeCell ref="F87:G87"/>
    <mergeCell ref="H87:J87"/>
    <mergeCell ref="L87:N87"/>
    <mergeCell ref="C89:D89"/>
    <mergeCell ref="G89:N89"/>
    <mergeCell ref="G63:N63"/>
    <mergeCell ref="C64:D64"/>
    <mergeCell ref="G64:N64"/>
    <mergeCell ref="C65:D65"/>
    <mergeCell ref="G65:N65"/>
    <mergeCell ref="K67:L67"/>
    <mergeCell ref="I77:J77"/>
    <mergeCell ref="J80:N80"/>
    <mergeCell ref="F84:G84"/>
    <mergeCell ref="H84:N84"/>
    <mergeCell ref="F31:G31"/>
    <mergeCell ref="H31:N31"/>
    <mergeCell ref="F32:G32"/>
    <mergeCell ref="H32:N32"/>
    <mergeCell ref="F33:G33"/>
    <mergeCell ref="H33:J33"/>
    <mergeCell ref="L33:N33"/>
    <mergeCell ref="J53:N53"/>
    <mergeCell ref="F6:G6"/>
    <mergeCell ref="H6:J6"/>
    <mergeCell ref="L6:N6"/>
    <mergeCell ref="C35:D35"/>
    <mergeCell ref="G35:N35"/>
    <mergeCell ref="C9:D9"/>
    <mergeCell ref="G9:N9"/>
    <mergeCell ref="C10:D10"/>
    <mergeCell ref="G10:N10"/>
    <mergeCell ref="C11:D11"/>
    <mergeCell ref="F3:G3"/>
    <mergeCell ref="H3:N3"/>
    <mergeCell ref="F4:G4"/>
    <mergeCell ref="H4:N4"/>
    <mergeCell ref="F5:G5"/>
    <mergeCell ref="H5:N5"/>
    <mergeCell ref="C8:D8"/>
    <mergeCell ref="G8:N8"/>
    <mergeCell ref="F30:G30"/>
    <mergeCell ref="H30:N30"/>
    <mergeCell ref="C36:D36"/>
    <mergeCell ref="G36:N36"/>
    <mergeCell ref="J26:N26"/>
    <mergeCell ref="G11:N11"/>
    <mergeCell ref="K13:L13"/>
    <mergeCell ref="I23:J23"/>
    <mergeCell ref="C37:D37"/>
    <mergeCell ref="G37:N37"/>
    <mergeCell ref="C38:D38"/>
    <mergeCell ref="G38:N38"/>
    <mergeCell ref="K40:L40"/>
    <mergeCell ref="I50:J50"/>
    <mergeCell ref="F57:G57"/>
    <mergeCell ref="H57:N57"/>
    <mergeCell ref="F58:G58"/>
    <mergeCell ref="H58:N58"/>
    <mergeCell ref="F59:G59"/>
    <mergeCell ref="H59:N59"/>
    <mergeCell ref="F60:G60"/>
    <mergeCell ref="H60:J60"/>
    <mergeCell ref="L60:N60"/>
    <mergeCell ref="C62:D62"/>
    <mergeCell ref="G62:N62"/>
    <mergeCell ref="C63:D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9.421875" style="0" customWidth="1"/>
    <col min="4" max="4" width="13.00390625" style="0" customWidth="1"/>
    <col min="5" max="7" width="17.140625" style="0" customWidth="1"/>
    <col min="8" max="8" width="8.57421875" style="0" customWidth="1"/>
  </cols>
  <sheetData>
    <row r="1" ht="15.75" thickBot="1"/>
    <row r="2" spans="1:8" ht="18" customHeight="1">
      <c r="A2" s="1"/>
      <c r="B2" s="2" t="s">
        <v>0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290</v>
      </c>
      <c r="C3" s="7"/>
      <c r="D3" s="7"/>
      <c r="E3" s="9"/>
      <c r="F3" s="5"/>
      <c r="G3" s="6"/>
      <c r="H3" s="6"/>
    </row>
    <row r="4" spans="1:8" ht="15" customHeight="1" thickBot="1">
      <c r="A4" s="1"/>
      <c r="B4" s="10" t="s">
        <v>332</v>
      </c>
      <c r="C4" s="11"/>
      <c r="D4" s="11"/>
      <c r="E4" s="12"/>
      <c r="F4" s="5"/>
      <c r="G4" s="6"/>
      <c r="H4" s="6"/>
    </row>
    <row r="5" spans="1:8" ht="15" customHeight="1">
      <c r="A5" s="13"/>
      <c r="B5" s="14"/>
      <c r="C5" s="14"/>
      <c r="D5" s="14"/>
      <c r="E5" s="22"/>
      <c r="F5" s="6"/>
      <c r="G5" s="6"/>
      <c r="H5" s="6"/>
    </row>
    <row r="6" spans="1:8" ht="13.5" customHeight="1">
      <c r="A6" s="23"/>
      <c r="B6" s="23" t="s">
        <v>2</v>
      </c>
      <c r="C6" s="23" t="s">
        <v>93</v>
      </c>
      <c r="D6" s="23" t="s">
        <v>4</v>
      </c>
      <c r="E6" s="5"/>
      <c r="F6" s="6"/>
      <c r="G6" s="6"/>
      <c r="H6" s="32"/>
    </row>
    <row r="7" spans="1:8" ht="13.5" customHeight="1">
      <c r="A7" s="33" t="s">
        <v>9</v>
      </c>
      <c r="B7" s="33" t="s">
        <v>298</v>
      </c>
      <c r="C7" s="33" t="s">
        <v>52</v>
      </c>
      <c r="D7" s="33" t="s">
        <v>52</v>
      </c>
      <c r="E7" s="24" t="s">
        <v>52</v>
      </c>
      <c r="F7" s="6"/>
      <c r="G7" s="6"/>
      <c r="H7" s="32"/>
    </row>
    <row r="8" spans="1:8" ht="13.5" customHeight="1">
      <c r="A8" s="33" t="s">
        <v>13</v>
      </c>
      <c r="B8" s="33" t="s">
        <v>304</v>
      </c>
      <c r="C8" s="33" t="s">
        <v>44</v>
      </c>
      <c r="D8" s="33" t="s">
        <v>44</v>
      </c>
      <c r="E8" s="25" t="s">
        <v>523</v>
      </c>
      <c r="F8" s="24" t="s">
        <v>52</v>
      </c>
      <c r="G8" s="6"/>
      <c r="H8" s="32"/>
    </row>
    <row r="9" spans="1:8" ht="13.5" customHeight="1">
      <c r="A9" s="23" t="s">
        <v>17</v>
      </c>
      <c r="B9" s="23" t="s">
        <v>305</v>
      </c>
      <c r="C9" s="23" t="s">
        <v>20</v>
      </c>
      <c r="D9" s="23" t="s">
        <v>20</v>
      </c>
      <c r="E9" s="26" t="s">
        <v>573</v>
      </c>
      <c r="F9" s="25" t="s">
        <v>523</v>
      </c>
      <c r="G9" s="5"/>
      <c r="H9" s="32"/>
    </row>
    <row r="10" spans="1:8" ht="13.5" customHeight="1">
      <c r="A10" s="23" t="s">
        <v>21</v>
      </c>
      <c r="B10" s="23" t="s">
        <v>300</v>
      </c>
      <c r="C10" s="23" t="s">
        <v>573</v>
      </c>
      <c r="D10" s="23" t="s">
        <v>24</v>
      </c>
      <c r="E10" s="27" t="s">
        <v>524</v>
      </c>
      <c r="F10" s="1"/>
      <c r="G10" s="26" t="s">
        <v>52</v>
      </c>
      <c r="H10" s="34"/>
    </row>
    <row r="11" spans="1:8" ht="13.5" customHeight="1">
      <c r="A11" s="33" t="s">
        <v>94</v>
      </c>
      <c r="B11" s="33" t="s">
        <v>301</v>
      </c>
      <c r="C11" s="33" t="s">
        <v>41</v>
      </c>
      <c r="D11" s="33" t="s">
        <v>41</v>
      </c>
      <c r="E11" s="24" t="s">
        <v>41</v>
      </c>
      <c r="F11" s="1"/>
      <c r="G11" s="25" t="s">
        <v>524</v>
      </c>
      <c r="H11" s="34"/>
    </row>
    <row r="12" spans="1:8" ht="13.5" customHeight="1">
      <c r="A12" s="33" t="s">
        <v>95</v>
      </c>
      <c r="B12" s="33" t="s">
        <v>303</v>
      </c>
      <c r="C12" s="33" t="s">
        <v>431</v>
      </c>
      <c r="D12" s="33" t="s">
        <v>12</v>
      </c>
      <c r="E12" s="25" t="s">
        <v>524</v>
      </c>
      <c r="F12" s="26" t="s">
        <v>574</v>
      </c>
      <c r="G12" s="5"/>
      <c r="H12" s="32"/>
    </row>
    <row r="13" spans="1:8" ht="13.5" customHeight="1">
      <c r="A13" s="23" t="s">
        <v>96</v>
      </c>
      <c r="B13" s="23" t="s">
        <v>302</v>
      </c>
      <c r="C13" s="23" t="s">
        <v>65</v>
      </c>
      <c r="D13" s="23" t="s">
        <v>65</v>
      </c>
      <c r="E13" s="26" t="s">
        <v>574</v>
      </c>
      <c r="F13" s="27" t="s">
        <v>575</v>
      </c>
      <c r="G13" s="6"/>
      <c r="H13" s="32"/>
    </row>
    <row r="14" spans="1:8" ht="13.5" customHeight="1">
      <c r="A14" s="23" t="s">
        <v>97</v>
      </c>
      <c r="B14" s="23" t="s">
        <v>299</v>
      </c>
      <c r="C14" s="23" t="s">
        <v>574</v>
      </c>
      <c r="D14" s="23" t="s">
        <v>24</v>
      </c>
      <c r="E14" s="27" t="s">
        <v>523</v>
      </c>
      <c r="F14" s="6"/>
      <c r="G14" s="6"/>
      <c r="H14" s="32"/>
    </row>
    <row r="15" spans="1:8" ht="15" customHeight="1">
      <c r="A15" s="29"/>
      <c r="B15" s="29"/>
      <c r="C15" s="29"/>
      <c r="D15" s="29"/>
      <c r="E15" s="31"/>
      <c r="F15" s="31"/>
      <c r="G15" s="31"/>
      <c r="H15" s="30"/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1200" verticalDpi="1200" orientation="portrait" paperSize="9" scale="96" r:id="rId1"/>
  <headerFooter>
    <oddHeader>&amp;CMejlans Bollförening r.f.</oddHeader>
    <oddFooter>&amp;Cwww.mbf.fi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Q190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1.8515625" style="0" customWidth="1"/>
    <col min="2" max="2" width="6.28125" style="0" customWidth="1"/>
    <col min="3" max="3" width="18.57421875" style="0" customWidth="1"/>
    <col min="4" max="4" width="19.421875" style="0" customWidth="1"/>
    <col min="5" max="5" width="2.421875" style="0" customWidth="1"/>
    <col min="6" max="6" width="6.00390625" style="0" customWidth="1"/>
    <col min="7" max="7" width="6.28125" style="0" customWidth="1"/>
    <col min="8" max="8" width="6.140625" style="0" customWidth="1"/>
    <col min="9" max="10" width="6.0039062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1.1484375" style="0" customWidth="1"/>
    <col min="17" max="17" width="0" style="0" hidden="1" customWidth="1"/>
  </cols>
  <sheetData>
    <row r="1" s="47" customFormat="1" ht="11.25"/>
    <row r="2" ht="19.5" thickBot="1">
      <c r="A2" s="48" t="s">
        <v>405</v>
      </c>
    </row>
    <row r="3" spans="1:17" ht="15.75" customHeight="1" outlineLevel="1" thickTop="1">
      <c r="A3" s="49"/>
      <c r="B3" s="50"/>
      <c r="C3" s="51"/>
      <c r="D3" s="52"/>
      <c r="E3" s="52"/>
      <c r="F3" s="222" t="s">
        <v>356</v>
      </c>
      <c r="G3" s="223"/>
      <c r="H3" s="224" t="s">
        <v>404</v>
      </c>
      <c r="I3" s="225"/>
      <c r="J3" s="225"/>
      <c r="K3" s="225"/>
      <c r="L3" s="225"/>
      <c r="M3" s="225"/>
      <c r="N3" s="226"/>
      <c r="O3" s="53"/>
      <c r="Q3" s="54" t="s">
        <v>396</v>
      </c>
    </row>
    <row r="4" spans="1:17" ht="15.75" customHeight="1" outlineLevel="1">
      <c r="A4" s="53"/>
      <c r="B4" s="55"/>
      <c r="C4" s="56" t="s">
        <v>357</v>
      </c>
      <c r="D4" s="57"/>
      <c r="E4" s="57"/>
      <c r="F4" s="227" t="s">
        <v>358</v>
      </c>
      <c r="G4" s="228"/>
      <c r="H4" s="229" t="s">
        <v>24</v>
      </c>
      <c r="I4" s="230"/>
      <c r="J4" s="231"/>
      <c r="K4" s="232"/>
      <c r="L4" s="232"/>
      <c r="M4" s="232"/>
      <c r="N4" s="233"/>
      <c r="O4" s="58"/>
      <c r="Q4" s="59" t="s">
        <v>397</v>
      </c>
    </row>
    <row r="5" spans="1:17" ht="15.75" outlineLevel="1">
      <c r="A5" s="53"/>
      <c r="B5" s="58"/>
      <c r="C5" s="55" t="s">
        <v>359</v>
      </c>
      <c r="D5" s="57"/>
      <c r="E5" s="57"/>
      <c r="F5" s="234" t="s">
        <v>360</v>
      </c>
      <c r="G5" s="235"/>
      <c r="H5" s="236" t="s">
        <v>425</v>
      </c>
      <c r="I5" s="237"/>
      <c r="J5" s="237"/>
      <c r="K5" s="237"/>
      <c r="L5" s="237"/>
      <c r="M5" s="237"/>
      <c r="N5" s="238"/>
      <c r="O5" s="58"/>
      <c r="Q5" s="59" t="s">
        <v>399</v>
      </c>
    </row>
    <row r="6" spans="1:15" ht="17.25" customHeight="1" outlineLevel="1" thickBot="1">
      <c r="A6" s="53"/>
      <c r="B6" s="60"/>
      <c r="C6" s="61" t="s">
        <v>361</v>
      </c>
      <c r="D6" s="58"/>
      <c r="E6" s="57"/>
      <c r="F6" s="208" t="s">
        <v>362</v>
      </c>
      <c r="G6" s="209"/>
      <c r="H6" s="210">
        <v>42084</v>
      </c>
      <c r="I6" s="211"/>
      <c r="J6" s="211"/>
      <c r="K6" s="62" t="s">
        <v>363</v>
      </c>
      <c r="L6" s="212">
        <v>0.4166666666666667</v>
      </c>
      <c r="M6" s="213"/>
      <c r="N6" s="214"/>
      <c r="O6" s="58"/>
    </row>
    <row r="7" spans="1:15" ht="15.75" customHeight="1" outlineLevel="1" thickTop="1">
      <c r="A7" s="53"/>
      <c r="B7" s="63" t="s">
        <v>364</v>
      </c>
      <c r="D7" s="57"/>
      <c r="E7" s="57"/>
      <c r="F7" s="63" t="s">
        <v>364</v>
      </c>
      <c r="I7" s="64"/>
      <c r="J7" s="65"/>
      <c r="K7" s="66"/>
      <c r="L7" s="66"/>
      <c r="M7" s="66"/>
      <c r="N7" s="67"/>
      <c r="O7" s="58"/>
    </row>
    <row r="8" spans="1:15" ht="16.5" outlineLevel="1" thickBot="1">
      <c r="A8" s="68"/>
      <c r="B8" s="69" t="s">
        <v>365</v>
      </c>
      <c r="C8" s="215" t="s">
        <v>52</v>
      </c>
      <c r="D8" s="216"/>
      <c r="E8" s="70"/>
      <c r="F8" s="71" t="s">
        <v>366</v>
      </c>
      <c r="G8" s="217" t="s">
        <v>44</v>
      </c>
      <c r="H8" s="218"/>
      <c r="I8" s="218"/>
      <c r="J8" s="218"/>
      <c r="K8" s="218"/>
      <c r="L8" s="218"/>
      <c r="M8" s="218"/>
      <c r="N8" s="219"/>
      <c r="O8" s="58"/>
    </row>
    <row r="9" spans="1:15" ht="15" outlineLevel="1">
      <c r="A9" s="68"/>
      <c r="B9" s="72" t="s">
        <v>367</v>
      </c>
      <c r="C9" s="220" t="s">
        <v>350</v>
      </c>
      <c r="D9" s="221"/>
      <c r="E9" s="73"/>
      <c r="F9" s="74" t="s">
        <v>368</v>
      </c>
      <c r="G9" s="220" t="s">
        <v>159</v>
      </c>
      <c r="H9" s="248"/>
      <c r="I9" s="248"/>
      <c r="J9" s="248"/>
      <c r="K9" s="248"/>
      <c r="L9" s="248"/>
      <c r="M9" s="248"/>
      <c r="N9" s="249"/>
      <c r="O9" s="58"/>
    </row>
    <row r="10" spans="1:15" ht="15" outlineLevel="1">
      <c r="A10" s="68"/>
      <c r="B10" s="75" t="s">
        <v>369</v>
      </c>
      <c r="C10" s="239" t="s">
        <v>188</v>
      </c>
      <c r="D10" s="240"/>
      <c r="E10" s="73"/>
      <c r="F10" s="76" t="s">
        <v>370</v>
      </c>
      <c r="G10" s="241" t="s">
        <v>43</v>
      </c>
      <c r="H10" s="242"/>
      <c r="I10" s="242"/>
      <c r="J10" s="242"/>
      <c r="K10" s="242"/>
      <c r="L10" s="242"/>
      <c r="M10" s="242"/>
      <c r="N10" s="243"/>
      <c r="O10" s="58"/>
    </row>
    <row r="11" spans="1:15" ht="15" outlineLevel="1">
      <c r="A11" s="53"/>
      <c r="B11" s="75" t="s">
        <v>371</v>
      </c>
      <c r="C11" s="239" t="s">
        <v>349</v>
      </c>
      <c r="D11" s="240"/>
      <c r="E11" s="73"/>
      <c r="F11" s="77" t="s">
        <v>372</v>
      </c>
      <c r="G11" s="241"/>
      <c r="H11" s="242"/>
      <c r="I11" s="242"/>
      <c r="J11" s="242"/>
      <c r="K11" s="242"/>
      <c r="L11" s="242"/>
      <c r="M11" s="242"/>
      <c r="N11" s="243"/>
      <c r="O11" s="58"/>
    </row>
    <row r="12" spans="1:15" ht="14.25" customHeight="1" outlineLevel="1">
      <c r="A12" s="53"/>
      <c r="B12" s="57"/>
      <c r="C12" s="57"/>
      <c r="D12" s="57"/>
      <c r="E12" s="57"/>
      <c r="F12" s="63" t="s">
        <v>373</v>
      </c>
      <c r="G12" s="78"/>
      <c r="H12" s="78"/>
      <c r="I12" s="78"/>
      <c r="J12" s="57"/>
      <c r="K12" s="57"/>
      <c r="L12" s="57"/>
      <c r="M12" s="79"/>
      <c r="N12" s="80"/>
      <c r="O12" s="58"/>
    </row>
    <row r="13" spans="1:15" ht="12.75" customHeight="1" outlineLevel="1" thickBot="1">
      <c r="A13" s="53"/>
      <c r="B13" s="81" t="s">
        <v>374</v>
      </c>
      <c r="C13" s="57"/>
      <c r="D13" s="57"/>
      <c r="E13" s="57"/>
      <c r="F13" s="82" t="s">
        <v>375</v>
      </c>
      <c r="G13" s="82" t="s">
        <v>376</v>
      </c>
      <c r="H13" s="82" t="s">
        <v>377</v>
      </c>
      <c r="I13" s="82" t="s">
        <v>378</v>
      </c>
      <c r="J13" s="82" t="s">
        <v>379</v>
      </c>
      <c r="K13" s="244" t="s">
        <v>6</v>
      </c>
      <c r="L13" s="245"/>
      <c r="M13" s="82" t="s">
        <v>380</v>
      </c>
      <c r="N13" s="83" t="s">
        <v>381</v>
      </c>
      <c r="O13" s="58"/>
    </row>
    <row r="14" spans="1:15" ht="15" customHeight="1" outlineLevel="1">
      <c r="A14" s="68"/>
      <c r="B14" s="84" t="s">
        <v>382</v>
      </c>
      <c r="C14" s="85" t="str">
        <f>IF(C9&gt;"",C9,"")</f>
        <v>Flemming Veikka</v>
      </c>
      <c r="D14" s="85" t="str">
        <f>IF(G9&gt;"",G9,"")</f>
        <v>Miranda Laiho Juhani</v>
      </c>
      <c r="E14" s="85"/>
      <c r="F14" s="86">
        <v>4</v>
      </c>
      <c r="G14" s="86">
        <v>5</v>
      </c>
      <c r="H14" s="87">
        <v>3</v>
      </c>
      <c r="I14" s="86"/>
      <c r="J14" s="86"/>
      <c r="K14" s="88">
        <f>IF(ISBLANK(F14),"",COUNTIF(F14:J14,"&gt;=0"))</f>
        <v>3</v>
      </c>
      <c r="L14" s="89">
        <f>IF(ISBLANK(F14),"",(IF(LEFT(F14,1)="-",1,0)+IF(LEFT(G14,1)="-",1,0)+IF(LEFT(H14,1)="-",1,0)+IF(LEFT(I14,1)="-",1,0)+IF(LEFT(J14,1)="-",1,0)))</f>
        <v>0</v>
      </c>
      <c r="M14" s="90">
        <f>IF(K14=3,1,"")</f>
        <v>1</v>
      </c>
      <c r="N14" s="91">
        <f>IF(L14=3,1,"")</f>
      </c>
      <c r="O14" s="58"/>
    </row>
    <row r="15" spans="1:15" ht="15" customHeight="1" outlineLevel="1">
      <c r="A15" s="68"/>
      <c r="B15" s="92" t="s">
        <v>383</v>
      </c>
      <c r="C15" s="93" t="str">
        <f>IF(C10&gt;"",C10,"")</f>
        <v>Valasti Veeti</v>
      </c>
      <c r="D15" s="93" t="str">
        <f>IF(G10&gt;"",G10,"")</f>
        <v>Suoniemi Roni</v>
      </c>
      <c r="E15" s="93"/>
      <c r="F15" s="94">
        <v>6</v>
      </c>
      <c r="G15" s="95">
        <v>2</v>
      </c>
      <c r="H15" s="95">
        <v>4</v>
      </c>
      <c r="I15" s="95"/>
      <c r="J15" s="95"/>
      <c r="K15" s="96">
        <f>IF(ISBLANK(F15),"",COUNTIF(F15:J15,"&gt;=0"))</f>
        <v>3</v>
      </c>
      <c r="L15" s="97">
        <f>IF(ISBLANK(F15),"",(IF(LEFT(F15,1)="-",1,0)+IF(LEFT(G15,1)="-",1,0)+IF(LEFT(H15,1)="-",1,0)+IF(LEFT(I15,1)="-",1,0)+IF(LEFT(J15,1)="-",1,0)))</f>
        <v>0</v>
      </c>
      <c r="M15" s="98">
        <f>IF(K15=3,1,"")</f>
        <v>1</v>
      </c>
      <c r="N15" s="99">
        <f>IF(L15=3,1,"")</f>
      </c>
      <c r="O15" s="58"/>
    </row>
    <row r="16" spans="1:15" ht="15" customHeight="1" outlineLevel="1" thickBot="1">
      <c r="A16" s="68"/>
      <c r="B16" s="100" t="s">
        <v>384</v>
      </c>
      <c r="C16" s="101" t="str">
        <f>IF(C11&gt;"",C11,"")</f>
        <v>Naumi Alex</v>
      </c>
      <c r="D16" s="101">
        <f>IF(G11&gt;"",G11,"")</f>
      </c>
      <c r="E16" s="101"/>
      <c r="F16" s="94">
        <v>0</v>
      </c>
      <c r="G16" s="102">
        <v>0</v>
      </c>
      <c r="H16" s="94">
        <v>0</v>
      </c>
      <c r="I16" s="94"/>
      <c r="J16" s="94"/>
      <c r="K16" s="96">
        <f aca="true" t="shared" si="0" ref="K16:K22">IF(ISBLANK(F16),"",COUNTIF(F16:J16,"&gt;=0"))</f>
        <v>3</v>
      </c>
      <c r="L16" s="103">
        <f aca="true" t="shared" si="1" ref="L16:L22">IF(ISBLANK(F16),"",(IF(LEFT(F16,1)="-",1,0)+IF(LEFT(G16,1)="-",1,0)+IF(LEFT(H16,1)="-",1,0)+IF(LEFT(I16,1)="-",1,0)+IF(LEFT(J16,1)="-",1,0)))</f>
        <v>0</v>
      </c>
      <c r="M16" s="104">
        <f aca="true" t="shared" si="2" ref="M16:M22">IF(K16=3,1,"")</f>
        <v>1</v>
      </c>
      <c r="N16" s="105">
        <f aca="true" t="shared" si="3" ref="N16:N22">IF(L16=3,1,"")</f>
      </c>
      <c r="O16" s="58"/>
    </row>
    <row r="17" spans="1:15" ht="15" customHeight="1" outlineLevel="1">
      <c r="A17" s="68"/>
      <c r="B17" s="106" t="s">
        <v>385</v>
      </c>
      <c r="C17" s="85" t="str">
        <f>IF(C10&gt;"",C10,"")</f>
        <v>Valasti Veeti</v>
      </c>
      <c r="D17" s="85" t="str">
        <f>IF(G9&gt;"",G9,"")</f>
        <v>Miranda Laiho Juhani</v>
      </c>
      <c r="E17" s="107"/>
      <c r="F17" s="108">
        <v>4</v>
      </c>
      <c r="G17" s="109">
        <v>9</v>
      </c>
      <c r="H17" s="108">
        <v>7</v>
      </c>
      <c r="I17" s="108"/>
      <c r="J17" s="108"/>
      <c r="K17" s="88">
        <f t="shared" si="0"/>
        <v>3</v>
      </c>
      <c r="L17" s="89">
        <f t="shared" si="1"/>
        <v>0</v>
      </c>
      <c r="M17" s="90">
        <f t="shared" si="2"/>
        <v>1</v>
      </c>
      <c r="N17" s="91">
        <f t="shared" si="3"/>
      </c>
      <c r="O17" s="58"/>
    </row>
    <row r="18" spans="1:15" ht="15" customHeight="1" outlineLevel="1">
      <c r="A18" s="68"/>
      <c r="B18" s="100" t="s">
        <v>386</v>
      </c>
      <c r="C18" s="93" t="str">
        <f>IF(C9&gt;"",C9,"")</f>
        <v>Flemming Veikka</v>
      </c>
      <c r="D18" s="93">
        <f>IF(G11&gt;"",G11,"")</f>
      </c>
      <c r="E18" s="101"/>
      <c r="F18" s="94">
        <v>0</v>
      </c>
      <c r="G18" s="102">
        <v>0</v>
      </c>
      <c r="H18" s="94">
        <v>0</v>
      </c>
      <c r="I18" s="94"/>
      <c r="J18" s="94"/>
      <c r="K18" s="96">
        <f t="shared" si="0"/>
        <v>3</v>
      </c>
      <c r="L18" s="97">
        <f t="shared" si="1"/>
        <v>0</v>
      </c>
      <c r="M18" s="98">
        <f t="shared" si="2"/>
        <v>1</v>
      </c>
      <c r="N18" s="99">
        <f t="shared" si="3"/>
      </c>
      <c r="O18" s="58"/>
    </row>
    <row r="19" spans="1:15" ht="15" customHeight="1" outlineLevel="1" thickBot="1">
      <c r="A19" s="68"/>
      <c r="B19" s="110" t="s">
        <v>387</v>
      </c>
      <c r="C19" s="111" t="str">
        <f>IF(C11&gt;"",C11,"")</f>
        <v>Naumi Alex</v>
      </c>
      <c r="D19" s="111" t="str">
        <f>IF(G10&gt;"",G10,"")</f>
        <v>Suoniemi Roni</v>
      </c>
      <c r="E19" s="111"/>
      <c r="F19" s="112"/>
      <c r="G19" s="113"/>
      <c r="H19" s="112"/>
      <c r="I19" s="112"/>
      <c r="J19" s="112"/>
      <c r="K19" s="114">
        <f t="shared" si="0"/>
      </c>
      <c r="L19" s="115">
        <f t="shared" si="1"/>
      </c>
      <c r="M19" s="116">
        <f t="shared" si="2"/>
      </c>
      <c r="N19" s="117">
        <f t="shared" si="3"/>
      </c>
      <c r="O19" s="58"/>
    </row>
    <row r="20" spans="1:15" ht="15" customHeight="1" outlineLevel="1">
      <c r="A20" s="68"/>
      <c r="B20" s="118" t="s">
        <v>388</v>
      </c>
      <c r="C20" s="119" t="str">
        <f>IF(C10&gt;"",C10,"")</f>
        <v>Valasti Veeti</v>
      </c>
      <c r="D20" s="119">
        <f>IF(G11&gt;"",G11,"")</f>
      </c>
      <c r="E20" s="120"/>
      <c r="F20" s="121"/>
      <c r="G20" s="121"/>
      <c r="H20" s="121"/>
      <c r="I20" s="121"/>
      <c r="J20" s="122"/>
      <c r="K20" s="123">
        <f t="shared" si="0"/>
      </c>
      <c r="L20" s="124">
        <f t="shared" si="1"/>
      </c>
      <c r="M20" s="125">
        <f t="shared" si="2"/>
      </c>
      <c r="N20" s="126">
        <f t="shared" si="3"/>
      </c>
      <c r="O20" s="58"/>
    </row>
    <row r="21" spans="1:15" ht="15" customHeight="1" outlineLevel="1">
      <c r="A21" s="68"/>
      <c r="B21" s="92" t="s">
        <v>389</v>
      </c>
      <c r="C21" s="93" t="str">
        <f>IF(C11&gt;"",C11,"")</f>
        <v>Naumi Alex</v>
      </c>
      <c r="D21" s="93" t="str">
        <f>IF(G9&gt;"",G9,"")</f>
        <v>Miranda Laiho Juhani</v>
      </c>
      <c r="E21" s="127"/>
      <c r="F21" s="121"/>
      <c r="G21" s="95"/>
      <c r="H21" s="95"/>
      <c r="I21" s="95"/>
      <c r="J21" s="128"/>
      <c r="K21" s="96">
        <f t="shared" si="0"/>
      </c>
      <c r="L21" s="97">
        <f t="shared" si="1"/>
      </c>
      <c r="M21" s="98">
        <f t="shared" si="2"/>
      </c>
      <c r="N21" s="99">
        <f t="shared" si="3"/>
      </c>
      <c r="O21" s="58"/>
    </row>
    <row r="22" spans="1:15" ht="15" customHeight="1" outlineLevel="1" thickBot="1">
      <c r="A22" s="68"/>
      <c r="B22" s="110" t="s">
        <v>390</v>
      </c>
      <c r="C22" s="111" t="str">
        <f>IF(C9&gt;"",C9,"")</f>
        <v>Flemming Veikka</v>
      </c>
      <c r="D22" s="111" t="str">
        <f>IF(G10&gt;"",G10,"")</f>
        <v>Suoniemi Roni</v>
      </c>
      <c r="E22" s="129"/>
      <c r="F22" s="130"/>
      <c r="G22" s="112"/>
      <c r="H22" s="130"/>
      <c r="I22" s="112"/>
      <c r="J22" s="112"/>
      <c r="K22" s="114">
        <f t="shared" si="0"/>
      </c>
      <c r="L22" s="115">
        <f t="shared" si="1"/>
      </c>
      <c r="M22" s="116">
        <f t="shared" si="2"/>
      </c>
      <c r="N22" s="117">
        <f t="shared" si="3"/>
      </c>
      <c r="O22" s="58"/>
    </row>
    <row r="23" spans="1:15" ht="15.75" customHeight="1" outlineLevel="1" thickBot="1">
      <c r="A23" s="53"/>
      <c r="B23" s="57"/>
      <c r="C23" s="57"/>
      <c r="D23" s="57"/>
      <c r="E23" s="57"/>
      <c r="F23" s="57"/>
      <c r="G23" s="57"/>
      <c r="H23" s="57"/>
      <c r="I23" s="246" t="s">
        <v>391</v>
      </c>
      <c r="J23" s="247"/>
      <c r="K23" s="131">
        <f>IF(ISBLANK(C9),"",SUM(K14:K22))</f>
        <v>15</v>
      </c>
      <c r="L23" s="132">
        <f>IF(ISBLANK(G9),"",SUM(L14:L22))</f>
        <v>0</v>
      </c>
      <c r="M23" s="133">
        <f>IF(ISBLANK(F14),"",SUM(M14:M22))</f>
        <v>5</v>
      </c>
      <c r="N23" s="134">
        <f>IF(ISBLANK(F14),"",SUM(N14:N22))</f>
        <v>0</v>
      </c>
      <c r="O23" s="58"/>
    </row>
    <row r="24" spans="1:15" ht="12" customHeight="1" outlineLevel="1">
      <c r="A24" s="53"/>
      <c r="B24" s="135" t="s">
        <v>392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36"/>
      <c r="O24" s="58"/>
    </row>
    <row r="25" spans="1:15" ht="15" outlineLevel="1">
      <c r="A25" s="53"/>
      <c r="B25" s="137" t="s">
        <v>393</v>
      </c>
      <c r="C25" s="137"/>
      <c r="D25" s="137" t="s">
        <v>394</v>
      </c>
      <c r="E25" s="56"/>
      <c r="F25" s="137"/>
      <c r="G25" s="137" t="s">
        <v>31</v>
      </c>
      <c r="H25" s="56"/>
      <c r="I25" s="137"/>
      <c r="J25" s="138" t="s">
        <v>395</v>
      </c>
      <c r="K25" s="58"/>
      <c r="L25" s="57"/>
      <c r="M25" s="57"/>
      <c r="N25" s="136"/>
      <c r="O25" s="58"/>
    </row>
    <row r="26" spans="1:15" ht="18.75" outlineLevel="1" thickBot="1">
      <c r="A26" s="53"/>
      <c r="B26" s="57"/>
      <c r="C26" s="57"/>
      <c r="D26" s="57"/>
      <c r="E26" s="57"/>
      <c r="F26" s="57"/>
      <c r="G26" s="57"/>
      <c r="H26" s="57"/>
      <c r="I26" s="57"/>
      <c r="J26" s="250" t="str">
        <f>IF(M23=5,C8,IF(N23=5,G8,""))</f>
        <v>KoKa</v>
      </c>
      <c r="K26" s="251"/>
      <c r="L26" s="251"/>
      <c r="M26" s="251"/>
      <c r="N26" s="252"/>
      <c r="O26" s="58"/>
    </row>
    <row r="27" spans="1:15" ht="18.75" customHeight="1" outlineLevel="1" thickBot="1">
      <c r="A27" s="139"/>
      <c r="B27" s="140"/>
      <c r="C27" s="140"/>
      <c r="D27" s="140"/>
      <c r="E27" s="140"/>
      <c r="F27" s="140"/>
      <c r="G27" s="140"/>
      <c r="H27" s="140"/>
      <c r="I27" s="140"/>
      <c r="J27" s="141"/>
      <c r="K27" s="141"/>
      <c r="L27" s="141"/>
      <c r="M27" s="141"/>
      <c r="N27" s="142"/>
      <c r="O27" s="53"/>
    </row>
    <row r="28" s="47" customFormat="1" ht="12" thickTop="1"/>
    <row r="29" ht="19.5" thickBot="1">
      <c r="A29" s="48" t="s">
        <v>406</v>
      </c>
    </row>
    <row r="30" spans="1:17" ht="15.75" customHeight="1" outlineLevel="1" thickTop="1">
      <c r="A30" s="49"/>
      <c r="B30" s="50"/>
      <c r="C30" s="51"/>
      <c r="D30" s="52"/>
      <c r="E30" s="52"/>
      <c r="F30" s="222" t="s">
        <v>356</v>
      </c>
      <c r="G30" s="223"/>
      <c r="H30" s="224" t="s">
        <v>404</v>
      </c>
      <c r="I30" s="225"/>
      <c r="J30" s="225"/>
      <c r="K30" s="225"/>
      <c r="L30" s="225"/>
      <c r="M30" s="225"/>
      <c r="N30" s="226"/>
      <c r="O30" s="53"/>
      <c r="Q30" s="54" t="s">
        <v>396</v>
      </c>
    </row>
    <row r="31" spans="1:17" ht="15.75" customHeight="1" outlineLevel="1">
      <c r="A31" s="53"/>
      <c r="B31" s="55"/>
      <c r="C31" s="56" t="s">
        <v>357</v>
      </c>
      <c r="D31" s="57"/>
      <c r="E31" s="57"/>
      <c r="F31" s="227" t="s">
        <v>358</v>
      </c>
      <c r="G31" s="228"/>
      <c r="H31" s="229" t="s">
        <v>24</v>
      </c>
      <c r="I31" s="230"/>
      <c r="J31" s="231"/>
      <c r="K31" s="232"/>
      <c r="L31" s="232"/>
      <c r="M31" s="232"/>
      <c r="N31" s="233"/>
      <c r="O31" s="58"/>
      <c r="Q31" s="59" t="s">
        <v>397</v>
      </c>
    </row>
    <row r="32" spans="1:17" ht="15.75" outlineLevel="1">
      <c r="A32" s="53"/>
      <c r="B32" s="58"/>
      <c r="C32" s="55" t="s">
        <v>359</v>
      </c>
      <c r="D32" s="57"/>
      <c r="E32" s="57"/>
      <c r="F32" s="234" t="s">
        <v>360</v>
      </c>
      <c r="G32" s="235"/>
      <c r="H32" s="236" t="s">
        <v>425</v>
      </c>
      <c r="I32" s="237"/>
      <c r="J32" s="237"/>
      <c r="K32" s="237"/>
      <c r="L32" s="237"/>
      <c r="M32" s="237"/>
      <c r="N32" s="238"/>
      <c r="O32" s="58"/>
      <c r="Q32" s="59" t="s">
        <v>399</v>
      </c>
    </row>
    <row r="33" spans="1:15" ht="17.25" customHeight="1" outlineLevel="1" thickBot="1">
      <c r="A33" s="53"/>
      <c r="B33" s="60"/>
      <c r="C33" s="61" t="s">
        <v>361</v>
      </c>
      <c r="D33" s="58"/>
      <c r="E33" s="57"/>
      <c r="F33" s="208" t="s">
        <v>362</v>
      </c>
      <c r="G33" s="209"/>
      <c r="H33" s="210">
        <v>42084</v>
      </c>
      <c r="I33" s="211"/>
      <c r="J33" s="211"/>
      <c r="K33" s="62" t="s">
        <v>363</v>
      </c>
      <c r="L33" s="212">
        <v>0.4166666666666667</v>
      </c>
      <c r="M33" s="213"/>
      <c r="N33" s="214"/>
      <c r="O33" s="58"/>
    </row>
    <row r="34" spans="1:15" ht="15.75" customHeight="1" outlineLevel="1" thickTop="1">
      <c r="A34" s="53"/>
      <c r="B34" s="63" t="s">
        <v>364</v>
      </c>
      <c r="D34" s="57"/>
      <c r="E34" s="57"/>
      <c r="F34" s="63" t="s">
        <v>364</v>
      </c>
      <c r="I34" s="64"/>
      <c r="J34" s="65"/>
      <c r="K34" s="66"/>
      <c r="L34" s="66"/>
      <c r="M34" s="66"/>
      <c r="N34" s="67"/>
      <c r="O34" s="58"/>
    </row>
    <row r="35" spans="1:15" ht="16.5" outlineLevel="1" thickBot="1">
      <c r="A35" s="68"/>
      <c r="B35" s="69" t="s">
        <v>365</v>
      </c>
      <c r="C35" s="215" t="s">
        <v>20</v>
      </c>
      <c r="D35" s="216"/>
      <c r="E35" s="70"/>
      <c r="F35" s="71" t="s">
        <v>366</v>
      </c>
      <c r="G35" s="217" t="s">
        <v>292</v>
      </c>
      <c r="H35" s="218"/>
      <c r="I35" s="218"/>
      <c r="J35" s="218"/>
      <c r="K35" s="218"/>
      <c r="L35" s="218"/>
      <c r="M35" s="218"/>
      <c r="N35" s="219"/>
      <c r="O35" s="58"/>
    </row>
    <row r="36" spans="1:15" ht="15" outlineLevel="1">
      <c r="A36" s="68"/>
      <c r="B36" s="72" t="s">
        <v>367</v>
      </c>
      <c r="C36" s="220" t="s">
        <v>175</v>
      </c>
      <c r="D36" s="221"/>
      <c r="E36" s="73"/>
      <c r="F36" s="74" t="s">
        <v>368</v>
      </c>
      <c r="G36" s="220" t="s">
        <v>157</v>
      </c>
      <c r="H36" s="248"/>
      <c r="I36" s="248"/>
      <c r="J36" s="248"/>
      <c r="K36" s="248"/>
      <c r="L36" s="248"/>
      <c r="M36" s="248"/>
      <c r="N36" s="249"/>
      <c r="O36" s="58"/>
    </row>
    <row r="37" spans="1:15" ht="15" outlineLevel="1">
      <c r="A37" s="68"/>
      <c r="B37" s="75" t="s">
        <v>369</v>
      </c>
      <c r="C37" s="239" t="s">
        <v>19</v>
      </c>
      <c r="D37" s="240"/>
      <c r="E37" s="73"/>
      <c r="F37" s="76" t="s">
        <v>370</v>
      </c>
      <c r="G37" s="241" t="s">
        <v>190</v>
      </c>
      <c r="H37" s="242"/>
      <c r="I37" s="242"/>
      <c r="J37" s="242"/>
      <c r="K37" s="242"/>
      <c r="L37" s="242"/>
      <c r="M37" s="242"/>
      <c r="N37" s="243"/>
      <c r="O37" s="58"/>
    </row>
    <row r="38" spans="1:15" ht="15" outlineLevel="1">
      <c r="A38" s="53"/>
      <c r="B38" s="75" t="s">
        <v>371</v>
      </c>
      <c r="C38" s="239" t="s">
        <v>165</v>
      </c>
      <c r="D38" s="240"/>
      <c r="E38" s="73"/>
      <c r="F38" s="77" t="s">
        <v>372</v>
      </c>
      <c r="G38" s="241" t="s">
        <v>164</v>
      </c>
      <c r="H38" s="242"/>
      <c r="I38" s="242"/>
      <c r="J38" s="242"/>
      <c r="K38" s="242"/>
      <c r="L38" s="242"/>
      <c r="M38" s="242"/>
      <c r="N38" s="243"/>
      <c r="O38" s="58"/>
    </row>
    <row r="39" spans="1:15" ht="14.25" customHeight="1" outlineLevel="1">
      <c r="A39" s="53"/>
      <c r="B39" s="57"/>
      <c r="C39" s="57"/>
      <c r="D39" s="57"/>
      <c r="E39" s="57"/>
      <c r="F39" s="63" t="s">
        <v>373</v>
      </c>
      <c r="G39" s="78"/>
      <c r="H39" s="78"/>
      <c r="I39" s="78"/>
      <c r="J39" s="57"/>
      <c r="K39" s="57"/>
      <c r="L39" s="57"/>
      <c r="M39" s="79"/>
      <c r="N39" s="80"/>
      <c r="O39" s="58"/>
    </row>
    <row r="40" spans="1:15" ht="12.75" customHeight="1" outlineLevel="1" thickBot="1">
      <c r="A40" s="53"/>
      <c r="B40" s="81" t="s">
        <v>374</v>
      </c>
      <c r="C40" s="57"/>
      <c r="D40" s="57"/>
      <c r="E40" s="57"/>
      <c r="F40" s="82" t="s">
        <v>375</v>
      </c>
      <c r="G40" s="82" t="s">
        <v>376</v>
      </c>
      <c r="H40" s="82" t="s">
        <v>377</v>
      </c>
      <c r="I40" s="82" t="s">
        <v>378</v>
      </c>
      <c r="J40" s="82" t="s">
        <v>379</v>
      </c>
      <c r="K40" s="244" t="s">
        <v>6</v>
      </c>
      <c r="L40" s="245"/>
      <c r="M40" s="82" t="s">
        <v>380</v>
      </c>
      <c r="N40" s="83" t="s">
        <v>381</v>
      </c>
      <c r="O40" s="58"/>
    </row>
    <row r="41" spans="1:15" ht="15" customHeight="1" outlineLevel="1">
      <c r="A41" s="68"/>
      <c r="B41" s="84" t="s">
        <v>382</v>
      </c>
      <c r="C41" s="85" t="str">
        <f>IF(C36&gt;"",C36,"")</f>
        <v>Pihkala Arttu</v>
      </c>
      <c r="D41" s="85" t="str">
        <f>IF(G36&gt;"",G36,"")</f>
        <v>Steif Adam</v>
      </c>
      <c r="E41" s="85"/>
      <c r="F41" s="86">
        <v>-8</v>
      </c>
      <c r="G41" s="86">
        <v>11</v>
      </c>
      <c r="H41" s="87">
        <v>6</v>
      </c>
      <c r="I41" s="86">
        <v>9</v>
      </c>
      <c r="J41" s="86"/>
      <c r="K41" s="88">
        <f>IF(ISBLANK(F41),"",COUNTIF(F41:J41,"&gt;=0"))</f>
        <v>3</v>
      </c>
      <c r="L41" s="89">
        <f>IF(ISBLANK(F41),"",(IF(LEFT(F41,1)="-",1,0)+IF(LEFT(G41,1)="-",1,0)+IF(LEFT(H41,1)="-",1,0)+IF(LEFT(I41,1)="-",1,0)+IF(LEFT(J41,1)="-",1,0)))</f>
        <v>1</v>
      </c>
      <c r="M41" s="90">
        <f>IF(K41=3,1,"")</f>
        <v>1</v>
      </c>
      <c r="N41" s="91">
        <f>IF(L41=3,1,"")</f>
      </c>
      <c r="O41" s="58"/>
    </row>
    <row r="42" spans="1:15" ht="15" customHeight="1" outlineLevel="1">
      <c r="A42" s="68"/>
      <c r="B42" s="92" t="s">
        <v>383</v>
      </c>
      <c r="C42" s="93" t="str">
        <f>IF(C37&gt;"",C37,"")</f>
        <v>Li Sam</v>
      </c>
      <c r="D42" s="93" t="str">
        <f>IF(G37&gt;"",G37,"")</f>
        <v>Motin Ilja</v>
      </c>
      <c r="E42" s="93"/>
      <c r="F42" s="94">
        <v>-6</v>
      </c>
      <c r="G42" s="95">
        <v>-5</v>
      </c>
      <c r="H42" s="95">
        <v>-5</v>
      </c>
      <c r="I42" s="95"/>
      <c r="J42" s="95"/>
      <c r="K42" s="96">
        <f>IF(ISBLANK(F42),"",COUNTIF(F42:J42,"&gt;=0"))</f>
        <v>0</v>
      </c>
      <c r="L42" s="97">
        <f>IF(ISBLANK(F42),"",(IF(LEFT(F42,1)="-",1,0)+IF(LEFT(G42,1)="-",1,0)+IF(LEFT(H42,1)="-",1,0)+IF(LEFT(I42,1)="-",1,0)+IF(LEFT(J42,1)="-",1,0)))</f>
        <v>3</v>
      </c>
      <c r="M42" s="98">
        <f>IF(K42=3,1,"")</f>
      </c>
      <c r="N42" s="99">
        <f>IF(L42=3,1,"")</f>
        <v>1</v>
      </c>
      <c r="O42" s="58"/>
    </row>
    <row r="43" spans="1:15" ht="15" customHeight="1" outlineLevel="1" thickBot="1">
      <c r="A43" s="68"/>
      <c r="B43" s="100" t="s">
        <v>384</v>
      </c>
      <c r="C43" s="101" t="str">
        <f>IF(C38&gt;"",C38,"")</f>
        <v>Goldman Caspar</v>
      </c>
      <c r="D43" s="101" t="str">
        <f>IF(G38&gt;"",G38,"")</f>
        <v>Brinaru Benjamin</v>
      </c>
      <c r="E43" s="101"/>
      <c r="F43" s="94">
        <v>-3</v>
      </c>
      <c r="G43" s="102">
        <v>-7</v>
      </c>
      <c r="H43" s="94">
        <v>-4</v>
      </c>
      <c r="I43" s="94"/>
      <c r="J43" s="94"/>
      <c r="K43" s="96">
        <f aca="true" t="shared" si="4" ref="K43:K49">IF(ISBLANK(F43),"",COUNTIF(F43:J43,"&gt;=0"))</f>
        <v>0</v>
      </c>
      <c r="L43" s="103">
        <f aca="true" t="shared" si="5" ref="L43:L49">IF(ISBLANK(F43),"",(IF(LEFT(F43,1)="-",1,0)+IF(LEFT(G43,1)="-",1,0)+IF(LEFT(H43,1)="-",1,0)+IF(LEFT(I43,1)="-",1,0)+IF(LEFT(J43,1)="-",1,0)))</f>
        <v>3</v>
      </c>
      <c r="M43" s="104">
        <f aca="true" t="shared" si="6" ref="M43:N49">IF(K43=3,1,"")</f>
      </c>
      <c r="N43" s="105">
        <f t="shared" si="6"/>
        <v>1</v>
      </c>
      <c r="O43" s="58"/>
    </row>
    <row r="44" spans="1:15" ht="15" customHeight="1" outlineLevel="1">
      <c r="A44" s="68"/>
      <c r="B44" s="106" t="s">
        <v>385</v>
      </c>
      <c r="C44" s="85" t="str">
        <f>IF(C37&gt;"",C37,"")</f>
        <v>Li Sam</v>
      </c>
      <c r="D44" s="85" t="str">
        <f>IF(G36&gt;"",G36,"")</f>
        <v>Steif Adam</v>
      </c>
      <c r="E44" s="107"/>
      <c r="F44" s="108">
        <v>-4</v>
      </c>
      <c r="G44" s="109">
        <v>-5</v>
      </c>
      <c r="H44" s="108">
        <v>-1</v>
      </c>
      <c r="I44" s="108"/>
      <c r="J44" s="108"/>
      <c r="K44" s="88">
        <f t="shared" si="4"/>
        <v>0</v>
      </c>
      <c r="L44" s="89">
        <f t="shared" si="5"/>
        <v>3</v>
      </c>
      <c r="M44" s="90">
        <f t="shared" si="6"/>
      </c>
      <c r="N44" s="91">
        <f t="shared" si="6"/>
        <v>1</v>
      </c>
      <c r="O44" s="58"/>
    </row>
    <row r="45" spans="1:15" ht="15" customHeight="1" outlineLevel="1">
      <c r="A45" s="68"/>
      <c r="B45" s="100" t="s">
        <v>386</v>
      </c>
      <c r="C45" s="93" t="str">
        <f>IF(C36&gt;"",C36,"")</f>
        <v>Pihkala Arttu</v>
      </c>
      <c r="D45" s="93" t="str">
        <f>IF(G38&gt;"",G38,"")</f>
        <v>Brinaru Benjamin</v>
      </c>
      <c r="E45" s="101"/>
      <c r="F45" s="94">
        <v>7</v>
      </c>
      <c r="G45" s="102">
        <v>9</v>
      </c>
      <c r="H45" s="94">
        <v>8</v>
      </c>
      <c r="I45" s="94"/>
      <c r="J45" s="94"/>
      <c r="K45" s="96">
        <f t="shared" si="4"/>
        <v>3</v>
      </c>
      <c r="L45" s="97">
        <f t="shared" si="5"/>
        <v>0</v>
      </c>
      <c r="M45" s="98">
        <f t="shared" si="6"/>
        <v>1</v>
      </c>
      <c r="N45" s="99">
        <f t="shared" si="6"/>
      </c>
      <c r="O45" s="58"/>
    </row>
    <row r="46" spans="1:15" ht="15" customHeight="1" outlineLevel="1" thickBot="1">
      <c r="A46" s="68"/>
      <c r="B46" s="110" t="s">
        <v>387</v>
      </c>
      <c r="C46" s="111" t="str">
        <f>IF(C38&gt;"",C38,"")</f>
        <v>Goldman Caspar</v>
      </c>
      <c r="D46" s="111" t="str">
        <f>IF(G37&gt;"",G37,"")</f>
        <v>Motin Ilja</v>
      </c>
      <c r="E46" s="111"/>
      <c r="F46" s="112">
        <v>-8</v>
      </c>
      <c r="G46" s="113">
        <v>-5</v>
      </c>
      <c r="H46" s="112">
        <v>-6</v>
      </c>
      <c r="I46" s="112"/>
      <c r="J46" s="112"/>
      <c r="K46" s="114">
        <f t="shared" si="4"/>
        <v>0</v>
      </c>
      <c r="L46" s="115">
        <f t="shared" si="5"/>
        <v>3</v>
      </c>
      <c r="M46" s="116">
        <f t="shared" si="6"/>
      </c>
      <c r="N46" s="117">
        <f t="shared" si="6"/>
        <v>1</v>
      </c>
      <c r="O46" s="58"/>
    </row>
    <row r="47" spans="1:15" ht="15" customHeight="1" outlineLevel="1">
      <c r="A47" s="68"/>
      <c r="B47" s="118" t="s">
        <v>388</v>
      </c>
      <c r="C47" s="119" t="str">
        <f>IF(C37&gt;"",C37,"")</f>
        <v>Li Sam</v>
      </c>
      <c r="D47" s="119" t="str">
        <f>IF(G38&gt;"",G38,"")</f>
        <v>Brinaru Benjamin</v>
      </c>
      <c r="E47" s="120"/>
      <c r="F47" s="121">
        <v>-2</v>
      </c>
      <c r="G47" s="121">
        <v>-5</v>
      </c>
      <c r="H47" s="121">
        <v>-6</v>
      </c>
      <c r="I47" s="121"/>
      <c r="J47" s="122"/>
      <c r="K47" s="123">
        <f t="shared" si="4"/>
        <v>0</v>
      </c>
      <c r="L47" s="124">
        <f t="shared" si="5"/>
        <v>3</v>
      </c>
      <c r="M47" s="125">
        <f t="shared" si="6"/>
      </c>
      <c r="N47" s="126">
        <f t="shared" si="6"/>
        <v>1</v>
      </c>
      <c r="O47" s="58"/>
    </row>
    <row r="48" spans="1:15" ht="15" customHeight="1" outlineLevel="1">
      <c r="A48" s="68"/>
      <c r="B48" s="92" t="s">
        <v>389</v>
      </c>
      <c r="C48" s="93" t="str">
        <f>IF(C38&gt;"",C38,"")</f>
        <v>Goldman Caspar</v>
      </c>
      <c r="D48" s="93" t="str">
        <f>IF(G36&gt;"",G36,"")</f>
        <v>Steif Adam</v>
      </c>
      <c r="E48" s="127"/>
      <c r="F48" s="121"/>
      <c r="G48" s="95"/>
      <c r="H48" s="95"/>
      <c r="I48" s="95"/>
      <c r="J48" s="128"/>
      <c r="K48" s="96">
        <f t="shared" si="4"/>
      </c>
      <c r="L48" s="97">
        <f t="shared" si="5"/>
      </c>
      <c r="M48" s="98">
        <f t="shared" si="6"/>
      </c>
      <c r="N48" s="99">
        <f t="shared" si="6"/>
      </c>
      <c r="O48" s="58"/>
    </row>
    <row r="49" spans="1:15" ht="15" customHeight="1" outlineLevel="1" thickBot="1">
      <c r="A49" s="68"/>
      <c r="B49" s="110" t="s">
        <v>390</v>
      </c>
      <c r="C49" s="111" t="str">
        <f>IF(C36&gt;"",C36,"")</f>
        <v>Pihkala Arttu</v>
      </c>
      <c r="D49" s="111" t="str">
        <f>IF(G37&gt;"",G37,"")</f>
        <v>Motin Ilja</v>
      </c>
      <c r="E49" s="129"/>
      <c r="F49" s="130"/>
      <c r="G49" s="112"/>
      <c r="H49" s="130"/>
      <c r="I49" s="112"/>
      <c r="J49" s="112"/>
      <c r="K49" s="114">
        <f t="shared" si="4"/>
      </c>
      <c r="L49" s="115">
        <f t="shared" si="5"/>
      </c>
      <c r="M49" s="116">
        <f t="shared" si="6"/>
      </c>
      <c r="N49" s="117">
        <f t="shared" si="6"/>
      </c>
      <c r="O49" s="58"/>
    </row>
    <row r="50" spans="1:15" ht="15.75" customHeight="1" outlineLevel="1" thickBot="1">
      <c r="A50" s="53"/>
      <c r="B50" s="57"/>
      <c r="C50" s="57"/>
      <c r="D50" s="57"/>
      <c r="E50" s="57"/>
      <c r="F50" s="57"/>
      <c r="G50" s="57"/>
      <c r="H50" s="57"/>
      <c r="I50" s="246" t="s">
        <v>391</v>
      </c>
      <c r="J50" s="247"/>
      <c r="K50" s="131">
        <f>IF(ISBLANK(C36),"",SUM(K41:K49))</f>
        <v>6</v>
      </c>
      <c r="L50" s="132">
        <f>IF(ISBLANK(G36),"",SUM(L41:L49))</f>
        <v>16</v>
      </c>
      <c r="M50" s="133">
        <f>IF(ISBLANK(F41),"",SUM(M41:M49))</f>
        <v>2</v>
      </c>
      <c r="N50" s="134">
        <f>IF(ISBLANK(F41),"",SUM(N41:N49))</f>
        <v>5</v>
      </c>
      <c r="O50" s="58"/>
    </row>
    <row r="51" spans="1:15" ht="12" customHeight="1" outlineLevel="1">
      <c r="A51" s="53"/>
      <c r="B51" s="135" t="s">
        <v>392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136"/>
      <c r="O51" s="58"/>
    </row>
    <row r="52" spans="1:15" ht="15" outlineLevel="1">
      <c r="A52" s="53"/>
      <c r="B52" s="137" t="s">
        <v>393</v>
      </c>
      <c r="C52" s="137"/>
      <c r="D52" s="137" t="s">
        <v>394</v>
      </c>
      <c r="E52" s="56"/>
      <c r="F52" s="137"/>
      <c r="G52" s="137" t="s">
        <v>31</v>
      </c>
      <c r="H52" s="56"/>
      <c r="I52" s="137"/>
      <c r="J52" s="138" t="s">
        <v>395</v>
      </c>
      <c r="K52" s="58"/>
      <c r="L52" s="57"/>
      <c r="M52" s="57"/>
      <c r="N52" s="136"/>
      <c r="O52" s="58"/>
    </row>
    <row r="53" spans="1:15" ht="18.75" outlineLevel="1" thickBot="1">
      <c r="A53" s="53"/>
      <c r="B53" s="57"/>
      <c r="C53" s="57"/>
      <c r="D53" s="57"/>
      <c r="E53" s="57"/>
      <c r="F53" s="57"/>
      <c r="G53" s="57"/>
      <c r="H53" s="57"/>
      <c r="I53" s="57"/>
      <c r="J53" s="250" t="str">
        <f>IF(M50=5,C35,IF(N50=5,G35,""))</f>
        <v>MBF 2</v>
      </c>
      <c r="K53" s="251"/>
      <c r="L53" s="251"/>
      <c r="M53" s="251"/>
      <c r="N53" s="252"/>
      <c r="O53" s="58"/>
    </row>
    <row r="54" spans="1:15" ht="18.75" customHeight="1" outlineLevel="1" thickBot="1">
      <c r="A54" s="139"/>
      <c r="B54" s="140"/>
      <c r="C54" s="140"/>
      <c r="D54" s="140"/>
      <c r="E54" s="140"/>
      <c r="F54" s="140"/>
      <c r="G54" s="140"/>
      <c r="H54" s="140"/>
      <c r="I54" s="140"/>
      <c r="J54" s="141"/>
      <c r="K54" s="141"/>
      <c r="L54" s="141"/>
      <c r="M54" s="141"/>
      <c r="N54" s="142"/>
      <c r="O54" s="53"/>
    </row>
    <row r="55" s="47" customFormat="1" ht="12" thickTop="1"/>
    <row r="56" ht="19.5" thickBot="1">
      <c r="A56" s="48" t="s">
        <v>407</v>
      </c>
    </row>
    <row r="57" spans="1:17" ht="15.75" customHeight="1" outlineLevel="1" thickTop="1">
      <c r="A57" s="49"/>
      <c r="B57" s="50"/>
      <c r="C57" s="51"/>
      <c r="D57" s="52"/>
      <c r="E57" s="52"/>
      <c r="F57" s="222" t="s">
        <v>356</v>
      </c>
      <c r="G57" s="223"/>
      <c r="H57" s="224" t="s">
        <v>404</v>
      </c>
      <c r="I57" s="225"/>
      <c r="J57" s="225"/>
      <c r="K57" s="225"/>
      <c r="L57" s="225"/>
      <c r="M57" s="225"/>
      <c r="N57" s="226"/>
      <c r="O57" s="53"/>
      <c r="Q57" s="54" t="s">
        <v>396</v>
      </c>
    </row>
    <row r="58" spans="1:17" ht="15.75" customHeight="1" outlineLevel="1">
      <c r="A58" s="53"/>
      <c r="B58" s="55"/>
      <c r="C58" s="56" t="s">
        <v>357</v>
      </c>
      <c r="D58" s="57"/>
      <c r="E58" s="57"/>
      <c r="F58" s="227" t="s">
        <v>358</v>
      </c>
      <c r="G58" s="228"/>
      <c r="H58" s="229" t="s">
        <v>24</v>
      </c>
      <c r="I58" s="230"/>
      <c r="J58" s="231"/>
      <c r="K58" s="232"/>
      <c r="L58" s="232"/>
      <c r="M58" s="232"/>
      <c r="N58" s="233"/>
      <c r="O58" s="58"/>
      <c r="Q58" s="59" t="s">
        <v>397</v>
      </c>
    </row>
    <row r="59" spans="1:17" ht="15.75" outlineLevel="1">
      <c r="A59" s="53"/>
      <c r="B59" s="58"/>
      <c r="C59" s="55" t="s">
        <v>359</v>
      </c>
      <c r="D59" s="57"/>
      <c r="E59" s="57"/>
      <c r="F59" s="234" t="s">
        <v>360</v>
      </c>
      <c r="G59" s="235"/>
      <c r="H59" s="236" t="s">
        <v>425</v>
      </c>
      <c r="I59" s="237"/>
      <c r="J59" s="237"/>
      <c r="K59" s="237"/>
      <c r="L59" s="237"/>
      <c r="M59" s="237"/>
      <c r="N59" s="238"/>
      <c r="O59" s="58"/>
      <c r="Q59" s="59" t="s">
        <v>399</v>
      </c>
    </row>
    <row r="60" spans="1:15" ht="17.25" customHeight="1" outlineLevel="1" thickBot="1">
      <c r="A60" s="53"/>
      <c r="B60" s="60"/>
      <c r="C60" s="61" t="s">
        <v>361</v>
      </c>
      <c r="D60" s="58"/>
      <c r="E60" s="57"/>
      <c r="F60" s="208" t="s">
        <v>362</v>
      </c>
      <c r="G60" s="209"/>
      <c r="H60" s="210">
        <v>42084</v>
      </c>
      <c r="I60" s="211"/>
      <c r="J60" s="211"/>
      <c r="K60" s="62" t="s">
        <v>363</v>
      </c>
      <c r="L60" s="212">
        <v>0.4166666666666667</v>
      </c>
      <c r="M60" s="213"/>
      <c r="N60" s="214"/>
      <c r="O60" s="58"/>
    </row>
    <row r="61" spans="1:15" ht="15.75" customHeight="1" outlineLevel="1" thickTop="1">
      <c r="A61" s="53"/>
      <c r="B61" s="63" t="s">
        <v>364</v>
      </c>
      <c r="D61" s="57"/>
      <c r="E61" s="57"/>
      <c r="F61" s="63" t="s">
        <v>364</v>
      </c>
      <c r="I61" s="64"/>
      <c r="J61" s="65"/>
      <c r="K61" s="66"/>
      <c r="L61" s="66"/>
      <c r="M61" s="66"/>
      <c r="N61" s="67"/>
      <c r="O61" s="58"/>
    </row>
    <row r="62" spans="1:15" ht="16.5" outlineLevel="1" thickBot="1">
      <c r="A62" s="68"/>
      <c r="B62" s="69" t="s">
        <v>365</v>
      </c>
      <c r="C62" s="215" t="s">
        <v>41</v>
      </c>
      <c r="D62" s="216"/>
      <c r="E62" s="70"/>
      <c r="F62" s="71" t="s">
        <v>366</v>
      </c>
      <c r="G62" s="217" t="s">
        <v>431</v>
      </c>
      <c r="H62" s="218"/>
      <c r="I62" s="218"/>
      <c r="J62" s="218"/>
      <c r="K62" s="218"/>
      <c r="L62" s="218"/>
      <c r="M62" s="218"/>
      <c r="N62" s="219"/>
      <c r="O62" s="58"/>
    </row>
    <row r="63" spans="1:15" ht="15" outlineLevel="1">
      <c r="A63" s="68"/>
      <c r="B63" s="72" t="s">
        <v>367</v>
      </c>
      <c r="C63" s="220" t="s">
        <v>40</v>
      </c>
      <c r="D63" s="221"/>
      <c r="E63" s="73"/>
      <c r="F63" s="74" t="s">
        <v>368</v>
      </c>
      <c r="G63" s="220" t="s">
        <v>184</v>
      </c>
      <c r="H63" s="248"/>
      <c r="I63" s="248"/>
      <c r="J63" s="248"/>
      <c r="K63" s="248"/>
      <c r="L63" s="248"/>
      <c r="M63" s="248"/>
      <c r="N63" s="249"/>
      <c r="O63" s="58"/>
    </row>
    <row r="64" spans="1:15" ht="15" outlineLevel="1">
      <c r="A64" s="68"/>
      <c r="B64" s="75" t="s">
        <v>369</v>
      </c>
      <c r="C64" s="239" t="s">
        <v>351</v>
      </c>
      <c r="D64" s="240"/>
      <c r="E64" s="73"/>
      <c r="F64" s="76" t="s">
        <v>370</v>
      </c>
      <c r="G64" s="241" t="s">
        <v>11</v>
      </c>
      <c r="H64" s="242"/>
      <c r="I64" s="242"/>
      <c r="J64" s="242"/>
      <c r="K64" s="242"/>
      <c r="L64" s="242"/>
      <c r="M64" s="242"/>
      <c r="N64" s="243"/>
      <c r="O64" s="58"/>
    </row>
    <row r="65" spans="1:15" ht="15" outlineLevel="1">
      <c r="A65" s="53"/>
      <c r="B65" s="75" t="s">
        <v>371</v>
      </c>
      <c r="C65" s="239" t="s">
        <v>69</v>
      </c>
      <c r="D65" s="240"/>
      <c r="E65" s="73"/>
      <c r="F65" s="77" t="s">
        <v>372</v>
      </c>
      <c r="G65" s="241" t="s">
        <v>170</v>
      </c>
      <c r="H65" s="242"/>
      <c r="I65" s="242"/>
      <c r="J65" s="242"/>
      <c r="K65" s="242"/>
      <c r="L65" s="242"/>
      <c r="M65" s="242"/>
      <c r="N65" s="243"/>
      <c r="O65" s="58"/>
    </row>
    <row r="66" spans="1:15" ht="14.25" customHeight="1" outlineLevel="1">
      <c r="A66" s="53"/>
      <c r="B66" s="57"/>
      <c r="C66" s="57"/>
      <c r="D66" s="57"/>
      <c r="E66" s="57"/>
      <c r="F66" s="63" t="s">
        <v>373</v>
      </c>
      <c r="G66" s="78"/>
      <c r="H66" s="78"/>
      <c r="I66" s="78"/>
      <c r="J66" s="57"/>
      <c r="K66" s="57"/>
      <c r="L66" s="57"/>
      <c r="M66" s="79"/>
      <c r="N66" s="80"/>
      <c r="O66" s="58"/>
    </row>
    <row r="67" spans="1:15" ht="12.75" customHeight="1" outlineLevel="1" thickBot="1">
      <c r="A67" s="53"/>
      <c r="B67" s="81" t="s">
        <v>374</v>
      </c>
      <c r="C67" s="57"/>
      <c r="D67" s="57"/>
      <c r="E67" s="57"/>
      <c r="F67" s="82" t="s">
        <v>375</v>
      </c>
      <c r="G67" s="82" t="s">
        <v>376</v>
      </c>
      <c r="H67" s="82" t="s">
        <v>377</v>
      </c>
      <c r="I67" s="82" t="s">
        <v>378</v>
      </c>
      <c r="J67" s="82" t="s">
        <v>379</v>
      </c>
      <c r="K67" s="244" t="s">
        <v>6</v>
      </c>
      <c r="L67" s="245"/>
      <c r="M67" s="82" t="s">
        <v>380</v>
      </c>
      <c r="N67" s="83" t="s">
        <v>381</v>
      </c>
      <c r="O67" s="58"/>
    </row>
    <row r="68" spans="1:15" ht="15" customHeight="1" outlineLevel="1">
      <c r="A68" s="68"/>
      <c r="B68" s="84" t="s">
        <v>382</v>
      </c>
      <c r="C68" s="85" t="str">
        <f>IF(C63&gt;"",C63,"")</f>
        <v>Tuuttila Juhana</v>
      </c>
      <c r="D68" s="85" t="str">
        <f>IF(G63&gt;"",G63,"")</f>
        <v>Nguyen Daniel</v>
      </c>
      <c r="E68" s="85"/>
      <c r="F68" s="86">
        <v>-13</v>
      </c>
      <c r="G68" s="86">
        <v>10</v>
      </c>
      <c r="H68" s="87">
        <v>12</v>
      </c>
      <c r="I68" s="86">
        <v>5</v>
      </c>
      <c r="J68" s="86"/>
      <c r="K68" s="88">
        <f>IF(ISBLANK(F68),"",COUNTIF(F68:J68,"&gt;=0"))</f>
        <v>3</v>
      </c>
      <c r="L68" s="89">
        <f>IF(ISBLANK(F68),"",(IF(LEFT(F68,1)="-",1,0)+IF(LEFT(G68,1)="-",1,0)+IF(LEFT(H68,1)="-",1,0)+IF(LEFT(I68,1)="-",1,0)+IF(LEFT(J68,1)="-",1,0)))</f>
        <v>1</v>
      </c>
      <c r="M68" s="90">
        <f>IF(K68=3,1,"")</f>
        <v>1</v>
      </c>
      <c r="N68" s="91">
        <f>IF(L68=3,1,"")</f>
      </c>
      <c r="O68" s="58"/>
    </row>
    <row r="69" spans="1:15" ht="15" customHeight="1" outlineLevel="1">
      <c r="A69" s="68"/>
      <c r="B69" s="92" t="s">
        <v>383</v>
      </c>
      <c r="C69" s="93" t="str">
        <f>IF(C64&gt;"",C64,"")</f>
        <v>Moradabbasi Pedram</v>
      </c>
      <c r="D69" s="93" t="str">
        <f>IF(G64&gt;"",G64,"")</f>
        <v>Khosravi Sam</v>
      </c>
      <c r="E69" s="93"/>
      <c r="F69" s="94">
        <v>5</v>
      </c>
      <c r="G69" s="95">
        <v>9</v>
      </c>
      <c r="H69" s="95">
        <v>1</v>
      </c>
      <c r="I69" s="95"/>
      <c r="J69" s="95"/>
      <c r="K69" s="96">
        <f>IF(ISBLANK(F69),"",COUNTIF(F69:J69,"&gt;=0"))</f>
        <v>3</v>
      </c>
      <c r="L69" s="97">
        <f>IF(ISBLANK(F69),"",(IF(LEFT(F69,1)="-",1,0)+IF(LEFT(G69,1)="-",1,0)+IF(LEFT(H69,1)="-",1,0)+IF(LEFT(I69,1)="-",1,0)+IF(LEFT(J69,1)="-",1,0)))</f>
        <v>0</v>
      </c>
      <c r="M69" s="98">
        <f>IF(K69=3,1,"")</f>
        <v>1</v>
      </c>
      <c r="N69" s="99">
        <f>IF(L69=3,1,"")</f>
      </c>
      <c r="O69" s="58"/>
    </row>
    <row r="70" spans="1:15" ht="15" customHeight="1" outlineLevel="1" thickBot="1">
      <c r="A70" s="68"/>
      <c r="B70" s="100" t="s">
        <v>384</v>
      </c>
      <c r="C70" s="101" t="str">
        <f>IF(C65&gt;"",C65,"")</f>
        <v>Niemitalo Juho</v>
      </c>
      <c r="D70" s="101" t="str">
        <f>IF(G65&gt;"",G65,"")</f>
        <v>Khosravi Joonatan</v>
      </c>
      <c r="E70" s="101"/>
      <c r="F70" s="94">
        <v>-6</v>
      </c>
      <c r="G70" s="102">
        <v>-9</v>
      </c>
      <c r="H70" s="94">
        <v>7</v>
      </c>
      <c r="I70" s="94">
        <v>9</v>
      </c>
      <c r="J70" s="94">
        <v>-6</v>
      </c>
      <c r="K70" s="96">
        <f aca="true" t="shared" si="7" ref="K70:K76">IF(ISBLANK(F70),"",COUNTIF(F70:J70,"&gt;=0"))</f>
        <v>2</v>
      </c>
      <c r="L70" s="103">
        <f aca="true" t="shared" si="8" ref="L70:L76">IF(ISBLANK(F70),"",(IF(LEFT(F70,1)="-",1,0)+IF(LEFT(G70,1)="-",1,0)+IF(LEFT(H70,1)="-",1,0)+IF(LEFT(I70,1)="-",1,0)+IF(LEFT(J70,1)="-",1,0)))</f>
        <v>3</v>
      </c>
      <c r="M70" s="104">
        <f aca="true" t="shared" si="9" ref="M70:N76">IF(K70=3,1,"")</f>
      </c>
      <c r="N70" s="105">
        <f t="shared" si="9"/>
        <v>1</v>
      </c>
      <c r="O70" s="58"/>
    </row>
    <row r="71" spans="1:15" ht="15" customHeight="1" outlineLevel="1">
      <c r="A71" s="68"/>
      <c r="B71" s="106" t="s">
        <v>385</v>
      </c>
      <c r="C71" s="85" t="str">
        <f>IF(C64&gt;"",C64,"")</f>
        <v>Moradabbasi Pedram</v>
      </c>
      <c r="D71" s="85" t="str">
        <f>IF(G63&gt;"",G63,"")</f>
        <v>Nguyen Daniel</v>
      </c>
      <c r="E71" s="107"/>
      <c r="F71" s="108">
        <v>6</v>
      </c>
      <c r="G71" s="109">
        <v>1</v>
      </c>
      <c r="H71" s="108">
        <v>4</v>
      </c>
      <c r="I71" s="108"/>
      <c r="J71" s="108"/>
      <c r="K71" s="88">
        <f t="shared" si="7"/>
        <v>3</v>
      </c>
      <c r="L71" s="89">
        <f t="shared" si="8"/>
        <v>0</v>
      </c>
      <c r="M71" s="90">
        <f t="shared" si="9"/>
        <v>1</v>
      </c>
      <c r="N71" s="91">
        <f t="shared" si="9"/>
      </c>
      <c r="O71" s="58"/>
    </row>
    <row r="72" spans="1:15" ht="15" customHeight="1" outlineLevel="1">
      <c r="A72" s="68"/>
      <c r="B72" s="100" t="s">
        <v>386</v>
      </c>
      <c r="C72" s="93" t="str">
        <f>IF(C63&gt;"",C63,"")</f>
        <v>Tuuttila Juhana</v>
      </c>
      <c r="D72" s="93" t="str">
        <f>IF(G65&gt;"",G65,"")</f>
        <v>Khosravi Joonatan</v>
      </c>
      <c r="E72" s="101"/>
      <c r="F72" s="94">
        <v>5</v>
      </c>
      <c r="G72" s="102">
        <v>-8</v>
      </c>
      <c r="H72" s="94">
        <v>-8</v>
      </c>
      <c r="I72" s="94">
        <v>-5</v>
      </c>
      <c r="J72" s="94"/>
      <c r="K72" s="96">
        <f t="shared" si="7"/>
        <v>1</v>
      </c>
      <c r="L72" s="97">
        <f t="shared" si="8"/>
        <v>3</v>
      </c>
      <c r="M72" s="98">
        <f t="shared" si="9"/>
      </c>
      <c r="N72" s="99">
        <f t="shared" si="9"/>
        <v>1</v>
      </c>
      <c r="O72" s="58"/>
    </row>
    <row r="73" spans="1:15" ht="15" customHeight="1" outlineLevel="1" thickBot="1">
      <c r="A73" s="68"/>
      <c r="B73" s="110" t="s">
        <v>387</v>
      </c>
      <c r="C73" s="111" t="str">
        <f>IF(C65&gt;"",C65,"")</f>
        <v>Niemitalo Juho</v>
      </c>
      <c r="D73" s="111" t="str">
        <f>IF(G64&gt;"",G64,"")</f>
        <v>Khosravi Sam</v>
      </c>
      <c r="E73" s="111"/>
      <c r="F73" s="112">
        <v>7</v>
      </c>
      <c r="G73" s="113">
        <v>5</v>
      </c>
      <c r="H73" s="112">
        <v>-6</v>
      </c>
      <c r="I73" s="112">
        <v>-5</v>
      </c>
      <c r="J73" s="112">
        <v>8</v>
      </c>
      <c r="K73" s="114">
        <f t="shared" si="7"/>
        <v>3</v>
      </c>
      <c r="L73" s="115">
        <f t="shared" si="8"/>
        <v>2</v>
      </c>
      <c r="M73" s="116">
        <f t="shared" si="9"/>
        <v>1</v>
      </c>
      <c r="N73" s="117">
        <f t="shared" si="9"/>
      </c>
      <c r="O73" s="58"/>
    </row>
    <row r="74" spans="1:15" ht="15" customHeight="1" outlineLevel="1">
      <c r="A74" s="68"/>
      <c r="B74" s="118" t="s">
        <v>388</v>
      </c>
      <c r="C74" s="119" t="str">
        <f>IF(C64&gt;"",C64,"")</f>
        <v>Moradabbasi Pedram</v>
      </c>
      <c r="D74" s="119" t="str">
        <f>IF(G65&gt;"",G65,"")</f>
        <v>Khosravi Joonatan</v>
      </c>
      <c r="E74" s="120"/>
      <c r="F74" s="121">
        <v>3</v>
      </c>
      <c r="G74" s="121">
        <v>5</v>
      </c>
      <c r="H74" s="121">
        <v>4</v>
      </c>
      <c r="I74" s="121"/>
      <c r="J74" s="122"/>
      <c r="K74" s="123">
        <f t="shared" si="7"/>
        <v>3</v>
      </c>
      <c r="L74" s="124">
        <f t="shared" si="8"/>
        <v>0</v>
      </c>
      <c r="M74" s="125">
        <f t="shared" si="9"/>
        <v>1</v>
      </c>
      <c r="N74" s="126">
        <f t="shared" si="9"/>
      </c>
      <c r="O74" s="58"/>
    </row>
    <row r="75" spans="1:15" ht="15" customHeight="1" outlineLevel="1">
      <c r="A75" s="68"/>
      <c r="B75" s="92" t="s">
        <v>389</v>
      </c>
      <c r="C75" s="93" t="str">
        <f>IF(C65&gt;"",C65,"")</f>
        <v>Niemitalo Juho</v>
      </c>
      <c r="D75" s="93" t="str">
        <f>IF(G63&gt;"",G63,"")</f>
        <v>Nguyen Daniel</v>
      </c>
      <c r="E75" s="127"/>
      <c r="F75" s="121"/>
      <c r="G75" s="95"/>
      <c r="H75" s="95"/>
      <c r="I75" s="95"/>
      <c r="J75" s="128"/>
      <c r="K75" s="96">
        <f t="shared" si="7"/>
      </c>
      <c r="L75" s="97">
        <f t="shared" si="8"/>
      </c>
      <c r="M75" s="98">
        <f t="shared" si="9"/>
      </c>
      <c r="N75" s="99">
        <f t="shared" si="9"/>
      </c>
      <c r="O75" s="58"/>
    </row>
    <row r="76" spans="1:15" ht="15" customHeight="1" outlineLevel="1" thickBot="1">
      <c r="A76" s="68"/>
      <c r="B76" s="110" t="s">
        <v>390</v>
      </c>
      <c r="C76" s="111" t="str">
        <f>IF(C63&gt;"",C63,"")</f>
        <v>Tuuttila Juhana</v>
      </c>
      <c r="D76" s="111" t="str">
        <f>IF(G64&gt;"",G64,"")</f>
        <v>Khosravi Sam</v>
      </c>
      <c r="E76" s="129"/>
      <c r="F76" s="130"/>
      <c r="G76" s="112"/>
      <c r="H76" s="130"/>
      <c r="I76" s="112"/>
      <c r="J76" s="112"/>
      <c r="K76" s="114">
        <f t="shared" si="7"/>
      </c>
      <c r="L76" s="115">
        <f t="shared" si="8"/>
      </c>
      <c r="M76" s="116">
        <f t="shared" si="9"/>
      </c>
      <c r="N76" s="117">
        <f t="shared" si="9"/>
      </c>
      <c r="O76" s="58"/>
    </row>
    <row r="77" spans="1:15" ht="15.75" customHeight="1" outlineLevel="1" thickBot="1">
      <c r="A77" s="53"/>
      <c r="B77" s="57"/>
      <c r="C77" s="57"/>
      <c r="D77" s="57"/>
      <c r="E77" s="57"/>
      <c r="F77" s="57"/>
      <c r="G77" s="57"/>
      <c r="H77" s="57"/>
      <c r="I77" s="246" t="s">
        <v>391</v>
      </c>
      <c r="J77" s="247"/>
      <c r="K77" s="131">
        <f>IF(ISBLANK(C63),"",SUM(K68:K76))</f>
        <v>18</v>
      </c>
      <c r="L77" s="132">
        <f>IF(ISBLANK(G63),"",SUM(L68:L76))</f>
        <v>9</v>
      </c>
      <c r="M77" s="133">
        <f>IF(ISBLANK(F68),"",SUM(M68:M76))</f>
        <v>5</v>
      </c>
      <c r="N77" s="134">
        <f>IF(ISBLANK(F68),"",SUM(N68:N76))</f>
        <v>2</v>
      </c>
      <c r="O77" s="58"/>
    </row>
    <row r="78" spans="1:15" ht="12" customHeight="1" outlineLevel="1">
      <c r="A78" s="53"/>
      <c r="B78" s="135" t="s">
        <v>392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136"/>
      <c r="O78" s="58"/>
    </row>
    <row r="79" spans="1:15" ht="15" outlineLevel="1">
      <c r="A79" s="53"/>
      <c r="B79" s="137" t="s">
        <v>393</v>
      </c>
      <c r="C79" s="137"/>
      <c r="D79" s="137" t="s">
        <v>394</v>
      </c>
      <c r="E79" s="56"/>
      <c r="F79" s="137"/>
      <c r="G79" s="137" t="s">
        <v>31</v>
      </c>
      <c r="H79" s="56"/>
      <c r="I79" s="137"/>
      <c r="J79" s="138" t="s">
        <v>395</v>
      </c>
      <c r="K79" s="58"/>
      <c r="L79" s="57"/>
      <c r="M79" s="57"/>
      <c r="N79" s="136"/>
      <c r="O79" s="58"/>
    </row>
    <row r="80" spans="1:15" ht="18.75" outlineLevel="1" thickBot="1">
      <c r="A80" s="53"/>
      <c r="B80" s="57"/>
      <c r="C80" s="57"/>
      <c r="D80" s="57"/>
      <c r="E80" s="57"/>
      <c r="F80" s="57"/>
      <c r="G80" s="57"/>
      <c r="H80" s="57"/>
      <c r="I80" s="57"/>
      <c r="J80" s="250" t="str">
        <f>IF(M77=5,C62,IF(N77=5,G62,""))</f>
        <v>OPT-86</v>
      </c>
      <c r="K80" s="251"/>
      <c r="L80" s="251"/>
      <c r="M80" s="251"/>
      <c r="N80" s="252"/>
      <c r="O80" s="58"/>
    </row>
    <row r="81" spans="1:15" ht="18.75" customHeight="1" outlineLevel="1" thickBot="1">
      <c r="A81" s="139"/>
      <c r="B81" s="140"/>
      <c r="C81" s="140"/>
      <c r="D81" s="140"/>
      <c r="E81" s="140"/>
      <c r="F81" s="140"/>
      <c r="G81" s="140"/>
      <c r="H81" s="140"/>
      <c r="I81" s="140"/>
      <c r="J81" s="141"/>
      <c r="K81" s="141"/>
      <c r="L81" s="141"/>
      <c r="M81" s="141"/>
      <c r="N81" s="142"/>
      <c r="O81" s="53"/>
    </row>
    <row r="82" s="47" customFormat="1" ht="12" thickTop="1"/>
    <row r="83" ht="19.5" thickBot="1">
      <c r="A83" s="48" t="s">
        <v>408</v>
      </c>
    </row>
    <row r="84" spans="1:17" ht="15.75" customHeight="1" outlineLevel="1" thickTop="1">
      <c r="A84" s="49"/>
      <c r="B84" s="50"/>
      <c r="C84" s="51"/>
      <c r="D84" s="52"/>
      <c r="E84" s="52"/>
      <c r="F84" s="222" t="s">
        <v>356</v>
      </c>
      <c r="G84" s="223"/>
      <c r="H84" s="224" t="s">
        <v>404</v>
      </c>
      <c r="I84" s="225"/>
      <c r="J84" s="225"/>
      <c r="K84" s="225"/>
      <c r="L84" s="225"/>
      <c r="M84" s="225"/>
      <c r="N84" s="226"/>
      <c r="O84" s="53"/>
      <c r="Q84" s="54" t="s">
        <v>396</v>
      </c>
    </row>
    <row r="85" spans="1:17" ht="15.75" customHeight="1" outlineLevel="1">
      <c r="A85" s="53"/>
      <c r="B85" s="55"/>
      <c r="C85" s="56" t="s">
        <v>357</v>
      </c>
      <c r="D85" s="57"/>
      <c r="E85" s="57"/>
      <c r="F85" s="227" t="s">
        <v>358</v>
      </c>
      <c r="G85" s="228"/>
      <c r="H85" s="229" t="s">
        <v>24</v>
      </c>
      <c r="I85" s="230"/>
      <c r="J85" s="231"/>
      <c r="K85" s="232"/>
      <c r="L85" s="232"/>
      <c r="M85" s="232"/>
      <c r="N85" s="233"/>
      <c r="O85" s="58"/>
      <c r="Q85" s="59" t="s">
        <v>397</v>
      </c>
    </row>
    <row r="86" spans="1:17" ht="15.75" outlineLevel="1">
      <c r="A86" s="53"/>
      <c r="B86" s="58"/>
      <c r="C86" s="55" t="s">
        <v>359</v>
      </c>
      <c r="D86" s="57"/>
      <c r="E86" s="57"/>
      <c r="F86" s="234" t="s">
        <v>360</v>
      </c>
      <c r="G86" s="235"/>
      <c r="H86" s="236" t="s">
        <v>425</v>
      </c>
      <c r="I86" s="237"/>
      <c r="J86" s="237"/>
      <c r="K86" s="237"/>
      <c r="L86" s="237"/>
      <c r="M86" s="237"/>
      <c r="N86" s="238"/>
      <c r="O86" s="58"/>
      <c r="Q86" s="59" t="s">
        <v>399</v>
      </c>
    </row>
    <row r="87" spans="1:15" ht="17.25" customHeight="1" outlineLevel="1" thickBot="1">
      <c r="A87" s="53"/>
      <c r="B87" s="60"/>
      <c r="C87" s="61" t="s">
        <v>361</v>
      </c>
      <c r="D87" s="58"/>
      <c r="E87" s="57"/>
      <c r="F87" s="208" t="s">
        <v>362</v>
      </c>
      <c r="G87" s="209"/>
      <c r="H87" s="210">
        <v>42084</v>
      </c>
      <c r="I87" s="211"/>
      <c r="J87" s="211"/>
      <c r="K87" s="62" t="s">
        <v>363</v>
      </c>
      <c r="L87" s="212">
        <v>0.4166666666666667</v>
      </c>
      <c r="M87" s="213"/>
      <c r="N87" s="214"/>
      <c r="O87" s="58"/>
    </row>
    <row r="88" spans="1:15" ht="15.75" customHeight="1" outlineLevel="1" thickTop="1">
      <c r="A88" s="53"/>
      <c r="B88" s="63" t="s">
        <v>364</v>
      </c>
      <c r="D88" s="57"/>
      <c r="E88" s="57"/>
      <c r="F88" s="63" t="s">
        <v>364</v>
      </c>
      <c r="I88" s="64"/>
      <c r="J88" s="65"/>
      <c r="K88" s="66"/>
      <c r="L88" s="66"/>
      <c r="M88" s="66"/>
      <c r="N88" s="67"/>
      <c r="O88" s="58"/>
    </row>
    <row r="89" spans="1:15" ht="16.5" outlineLevel="1" thickBot="1">
      <c r="A89" s="68"/>
      <c r="B89" s="69" t="s">
        <v>365</v>
      </c>
      <c r="C89" s="215" t="s">
        <v>65</v>
      </c>
      <c r="D89" s="216"/>
      <c r="E89" s="70"/>
      <c r="F89" s="71" t="s">
        <v>366</v>
      </c>
      <c r="G89" s="217" t="s">
        <v>293</v>
      </c>
      <c r="H89" s="218"/>
      <c r="I89" s="218"/>
      <c r="J89" s="218"/>
      <c r="K89" s="218"/>
      <c r="L89" s="218"/>
      <c r="M89" s="218"/>
      <c r="N89" s="219"/>
      <c r="O89" s="58"/>
    </row>
    <row r="90" spans="1:15" ht="15" outlineLevel="1">
      <c r="A90" s="68"/>
      <c r="B90" s="72" t="s">
        <v>367</v>
      </c>
      <c r="C90" s="220" t="s">
        <v>64</v>
      </c>
      <c r="D90" s="221"/>
      <c r="E90" s="73"/>
      <c r="F90" s="74" t="s">
        <v>368</v>
      </c>
      <c r="G90" s="220" t="s">
        <v>78</v>
      </c>
      <c r="H90" s="248"/>
      <c r="I90" s="248"/>
      <c r="J90" s="248"/>
      <c r="K90" s="248"/>
      <c r="L90" s="248"/>
      <c r="M90" s="248"/>
      <c r="N90" s="249"/>
      <c r="O90" s="58"/>
    </row>
    <row r="91" spans="1:15" ht="15" outlineLevel="1">
      <c r="A91" s="68"/>
      <c r="B91" s="75" t="s">
        <v>369</v>
      </c>
      <c r="C91" s="239" t="s">
        <v>352</v>
      </c>
      <c r="D91" s="240"/>
      <c r="E91" s="73"/>
      <c r="F91" s="76" t="s">
        <v>370</v>
      </c>
      <c r="G91" s="241" t="s">
        <v>182</v>
      </c>
      <c r="H91" s="242"/>
      <c r="I91" s="242"/>
      <c r="J91" s="242"/>
      <c r="K91" s="242"/>
      <c r="L91" s="242"/>
      <c r="M91" s="242"/>
      <c r="N91" s="243"/>
      <c r="O91" s="58"/>
    </row>
    <row r="92" spans="1:15" ht="15" outlineLevel="1">
      <c r="A92" s="53"/>
      <c r="B92" s="75" t="s">
        <v>371</v>
      </c>
      <c r="C92" s="239" t="s">
        <v>186</v>
      </c>
      <c r="D92" s="240"/>
      <c r="E92" s="73"/>
      <c r="F92" s="77" t="s">
        <v>372</v>
      </c>
      <c r="G92" s="241" t="s">
        <v>178</v>
      </c>
      <c r="H92" s="242"/>
      <c r="I92" s="242"/>
      <c r="J92" s="242"/>
      <c r="K92" s="242"/>
      <c r="L92" s="242"/>
      <c r="M92" s="242"/>
      <c r="N92" s="243"/>
      <c r="O92" s="58"/>
    </row>
    <row r="93" spans="1:15" ht="14.25" customHeight="1" outlineLevel="1">
      <c r="A93" s="53"/>
      <c r="B93" s="57"/>
      <c r="C93" s="57"/>
      <c r="D93" s="57"/>
      <c r="E93" s="57"/>
      <c r="F93" s="63" t="s">
        <v>373</v>
      </c>
      <c r="G93" s="78"/>
      <c r="H93" s="78"/>
      <c r="I93" s="78"/>
      <c r="J93" s="57"/>
      <c r="K93" s="57"/>
      <c r="L93" s="57"/>
      <c r="M93" s="79"/>
      <c r="N93" s="80"/>
      <c r="O93" s="58"/>
    </row>
    <row r="94" spans="1:15" ht="12.75" customHeight="1" outlineLevel="1" thickBot="1">
      <c r="A94" s="53"/>
      <c r="B94" s="81" t="s">
        <v>374</v>
      </c>
      <c r="C94" s="57"/>
      <c r="D94" s="57"/>
      <c r="E94" s="57"/>
      <c r="F94" s="82" t="s">
        <v>375</v>
      </c>
      <c r="G94" s="82" t="s">
        <v>376</v>
      </c>
      <c r="H94" s="82" t="s">
        <v>377</v>
      </c>
      <c r="I94" s="82" t="s">
        <v>378</v>
      </c>
      <c r="J94" s="82" t="s">
        <v>379</v>
      </c>
      <c r="K94" s="244" t="s">
        <v>6</v>
      </c>
      <c r="L94" s="245"/>
      <c r="M94" s="82" t="s">
        <v>380</v>
      </c>
      <c r="N94" s="83" t="s">
        <v>381</v>
      </c>
      <c r="O94" s="58"/>
    </row>
    <row r="95" spans="1:15" ht="15" customHeight="1" outlineLevel="1">
      <c r="A95" s="68"/>
      <c r="B95" s="84" t="s">
        <v>382</v>
      </c>
      <c r="C95" s="85" t="str">
        <f>IF(C90&gt;"",C90,"")</f>
        <v>Collanus Paavo</v>
      </c>
      <c r="D95" s="85" t="str">
        <f>IF(G90&gt;"",G90,"")</f>
        <v>Smulter Kristoffer</v>
      </c>
      <c r="E95" s="85"/>
      <c r="F95" s="86">
        <v>-4</v>
      </c>
      <c r="G95" s="86">
        <v>-5</v>
      </c>
      <c r="H95" s="87">
        <v>-8</v>
      </c>
      <c r="I95" s="86"/>
      <c r="J95" s="86"/>
      <c r="K95" s="88">
        <f>IF(ISBLANK(F95),"",COUNTIF(F95:J95,"&gt;=0"))</f>
        <v>0</v>
      </c>
      <c r="L95" s="89">
        <f>IF(ISBLANK(F95),"",(IF(LEFT(F95,1)="-",1,0)+IF(LEFT(G95,1)="-",1,0)+IF(LEFT(H95,1)="-",1,0)+IF(LEFT(I95,1)="-",1,0)+IF(LEFT(J95,1)="-",1,0)))</f>
        <v>3</v>
      </c>
      <c r="M95" s="90">
        <f>IF(K95=3,1,"")</f>
      </c>
      <c r="N95" s="91">
        <f>IF(L95=3,1,"")</f>
        <v>1</v>
      </c>
      <c r="O95" s="58"/>
    </row>
    <row r="96" spans="1:15" ht="15" customHeight="1" outlineLevel="1">
      <c r="A96" s="68"/>
      <c r="B96" s="92" t="s">
        <v>383</v>
      </c>
      <c r="C96" s="93" t="str">
        <f>IF(C91&gt;"",C91,"")</f>
        <v>Ojala Matias</v>
      </c>
      <c r="D96" s="93" t="str">
        <f>IF(G91&gt;"",G91,"")</f>
        <v>Jansons Rolands</v>
      </c>
      <c r="E96" s="93"/>
      <c r="F96" s="94">
        <v>-3</v>
      </c>
      <c r="G96" s="95">
        <v>8</v>
      </c>
      <c r="H96" s="95">
        <v>-11</v>
      </c>
      <c r="I96" s="95">
        <v>9</v>
      </c>
      <c r="J96" s="95">
        <v>-12</v>
      </c>
      <c r="K96" s="96">
        <f>IF(ISBLANK(F96),"",COUNTIF(F96:J96,"&gt;=0"))</f>
        <v>2</v>
      </c>
      <c r="L96" s="97">
        <f>IF(ISBLANK(F96),"",(IF(LEFT(F96,1)="-",1,0)+IF(LEFT(G96,1)="-",1,0)+IF(LEFT(H96,1)="-",1,0)+IF(LEFT(I96,1)="-",1,0)+IF(LEFT(J96,1)="-",1,0)))</f>
        <v>3</v>
      </c>
      <c r="M96" s="98">
        <f>IF(K96=3,1,"")</f>
      </c>
      <c r="N96" s="99">
        <f>IF(L96=3,1,"")</f>
        <v>1</v>
      </c>
      <c r="O96" s="58"/>
    </row>
    <row r="97" spans="1:15" ht="15" customHeight="1" outlineLevel="1" thickBot="1">
      <c r="A97" s="68"/>
      <c r="B97" s="100" t="s">
        <v>384</v>
      </c>
      <c r="C97" s="101" t="str">
        <f>IF(C92&gt;"",C92,"")</f>
        <v>Laaksonen Samu</v>
      </c>
      <c r="D97" s="101" t="str">
        <f>IF(G92&gt;"",G92,"")</f>
        <v>Steif Noah</v>
      </c>
      <c r="E97" s="101"/>
      <c r="F97" s="94">
        <v>-2</v>
      </c>
      <c r="G97" s="102">
        <v>-4</v>
      </c>
      <c r="H97" s="94">
        <v>-4</v>
      </c>
      <c r="I97" s="94"/>
      <c r="J97" s="94"/>
      <c r="K97" s="96">
        <f aca="true" t="shared" si="10" ref="K97:K103">IF(ISBLANK(F97),"",COUNTIF(F97:J97,"&gt;=0"))</f>
        <v>0</v>
      </c>
      <c r="L97" s="103">
        <f aca="true" t="shared" si="11" ref="L97:L103">IF(ISBLANK(F97),"",(IF(LEFT(F97,1)="-",1,0)+IF(LEFT(G97,1)="-",1,0)+IF(LEFT(H97,1)="-",1,0)+IF(LEFT(I97,1)="-",1,0)+IF(LEFT(J97,1)="-",1,0)))</f>
        <v>3</v>
      </c>
      <c r="M97" s="104">
        <f aca="true" t="shared" si="12" ref="M97:N103">IF(K97=3,1,"")</f>
      </c>
      <c r="N97" s="105">
        <f t="shared" si="12"/>
        <v>1</v>
      </c>
      <c r="O97" s="58"/>
    </row>
    <row r="98" spans="1:15" ht="15" customHeight="1" outlineLevel="1">
      <c r="A98" s="68"/>
      <c r="B98" s="106" t="s">
        <v>385</v>
      </c>
      <c r="C98" s="85" t="str">
        <f>IF(C91&gt;"",C91,"")</f>
        <v>Ojala Matias</v>
      </c>
      <c r="D98" s="85" t="str">
        <f>IF(G90&gt;"",G90,"")</f>
        <v>Smulter Kristoffer</v>
      </c>
      <c r="E98" s="107"/>
      <c r="F98" s="108">
        <v>-6</v>
      </c>
      <c r="G98" s="109">
        <v>-9</v>
      </c>
      <c r="H98" s="108">
        <v>-8</v>
      </c>
      <c r="I98" s="108"/>
      <c r="J98" s="108"/>
      <c r="K98" s="88">
        <f t="shared" si="10"/>
        <v>0</v>
      </c>
      <c r="L98" s="89">
        <f t="shared" si="11"/>
        <v>3</v>
      </c>
      <c r="M98" s="90">
        <f t="shared" si="12"/>
      </c>
      <c r="N98" s="91">
        <f t="shared" si="12"/>
        <v>1</v>
      </c>
      <c r="O98" s="58"/>
    </row>
    <row r="99" spans="1:15" ht="15" customHeight="1" outlineLevel="1">
      <c r="A99" s="68"/>
      <c r="B99" s="100" t="s">
        <v>386</v>
      </c>
      <c r="C99" s="93" t="str">
        <f>IF(C90&gt;"",C90,"")</f>
        <v>Collanus Paavo</v>
      </c>
      <c r="D99" s="93" t="str">
        <f>IF(G92&gt;"",G92,"")</f>
        <v>Steif Noah</v>
      </c>
      <c r="E99" s="101"/>
      <c r="F99" s="94">
        <v>-5</v>
      </c>
      <c r="G99" s="102">
        <v>-11</v>
      </c>
      <c r="H99" s="94">
        <v>-4</v>
      </c>
      <c r="I99" s="94"/>
      <c r="J99" s="94"/>
      <c r="K99" s="96">
        <f t="shared" si="10"/>
        <v>0</v>
      </c>
      <c r="L99" s="97">
        <f t="shared" si="11"/>
        <v>3</v>
      </c>
      <c r="M99" s="98">
        <f t="shared" si="12"/>
      </c>
      <c r="N99" s="99">
        <f t="shared" si="12"/>
        <v>1</v>
      </c>
      <c r="O99" s="58"/>
    </row>
    <row r="100" spans="1:15" ht="15" customHeight="1" outlineLevel="1" thickBot="1">
      <c r="A100" s="68"/>
      <c r="B100" s="110" t="s">
        <v>387</v>
      </c>
      <c r="C100" s="111" t="str">
        <f>IF(C92&gt;"",C92,"")</f>
        <v>Laaksonen Samu</v>
      </c>
      <c r="D100" s="111" t="str">
        <f>IF(G91&gt;"",G91,"")</f>
        <v>Jansons Rolands</v>
      </c>
      <c r="E100" s="111"/>
      <c r="F100" s="112"/>
      <c r="G100" s="113"/>
      <c r="H100" s="112"/>
      <c r="I100" s="112"/>
      <c r="J100" s="112"/>
      <c r="K100" s="114">
        <f t="shared" si="10"/>
      </c>
      <c r="L100" s="115">
        <f t="shared" si="11"/>
      </c>
      <c r="M100" s="116">
        <f t="shared" si="12"/>
      </c>
      <c r="N100" s="117">
        <f t="shared" si="12"/>
      </c>
      <c r="O100" s="58"/>
    </row>
    <row r="101" spans="1:15" ht="15" customHeight="1" outlineLevel="1">
      <c r="A101" s="68"/>
      <c r="B101" s="118" t="s">
        <v>388</v>
      </c>
      <c r="C101" s="119" t="str">
        <f>IF(C91&gt;"",C91,"")</f>
        <v>Ojala Matias</v>
      </c>
      <c r="D101" s="119" t="str">
        <f>IF(G92&gt;"",G92,"")</f>
        <v>Steif Noah</v>
      </c>
      <c r="E101" s="120"/>
      <c r="F101" s="121"/>
      <c r="G101" s="121"/>
      <c r="H101" s="121"/>
      <c r="I101" s="121"/>
      <c r="J101" s="122"/>
      <c r="K101" s="123">
        <f t="shared" si="10"/>
      </c>
      <c r="L101" s="124">
        <f t="shared" si="11"/>
      </c>
      <c r="M101" s="125">
        <f t="shared" si="12"/>
      </c>
      <c r="N101" s="126">
        <f t="shared" si="12"/>
      </c>
      <c r="O101" s="58"/>
    </row>
    <row r="102" spans="1:15" ht="15" customHeight="1" outlineLevel="1">
      <c r="A102" s="68"/>
      <c r="B102" s="92" t="s">
        <v>389</v>
      </c>
      <c r="C102" s="93" t="str">
        <f>IF(C92&gt;"",C92,"")</f>
        <v>Laaksonen Samu</v>
      </c>
      <c r="D102" s="93" t="str">
        <f>IF(G90&gt;"",G90,"")</f>
        <v>Smulter Kristoffer</v>
      </c>
      <c r="E102" s="127"/>
      <c r="F102" s="121"/>
      <c r="G102" s="95"/>
      <c r="H102" s="95"/>
      <c r="I102" s="95"/>
      <c r="J102" s="128"/>
      <c r="K102" s="96">
        <f t="shared" si="10"/>
      </c>
      <c r="L102" s="97">
        <f t="shared" si="11"/>
      </c>
      <c r="M102" s="98">
        <f t="shared" si="12"/>
      </c>
      <c r="N102" s="99">
        <f t="shared" si="12"/>
      </c>
      <c r="O102" s="58"/>
    </row>
    <row r="103" spans="1:15" ht="15" customHeight="1" outlineLevel="1" thickBot="1">
      <c r="A103" s="68"/>
      <c r="B103" s="110" t="s">
        <v>390</v>
      </c>
      <c r="C103" s="111" t="str">
        <f>IF(C90&gt;"",C90,"")</f>
        <v>Collanus Paavo</v>
      </c>
      <c r="D103" s="111" t="str">
        <f>IF(G91&gt;"",G91,"")</f>
        <v>Jansons Rolands</v>
      </c>
      <c r="E103" s="129"/>
      <c r="F103" s="130"/>
      <c r="G103" s="112"/>
      <c r="H103" s="130"/>
      <c r="I103" s="112"/>
      <c r="J103" s="112"/>
      <c r="K103" s="114">
        <f t="shared" si="10"/>
      </c>
      <c r="L103" s="115">
        <f t="shared" si="11"/>
      </c>
      <c r="M103" s="116">
        <f t="shared" si="12"/>
      </c>
      <c r="N103" s="117">
        <f t="shared" si="12"/>
      </c>
      <c r="O103" s="58"/>
    </row>
    <row r="104" spans="1:15" ht="15.75" customHeight="1" outlineLevel="1" thickBot="1">
      <c r="A104" s="53"/>
      <c r="B104" s="57"/>
      <c r="C104" s="57"/>
      <c r="D104" s="57"/>
      <c r="E104" s="57"/>
      <c r="F104" s="57"/>
      <c r="G104" s="57"/>
      <c r="H104" s="57"/>
      <c r="I104" s="246" t="s">
        <v>391</v>
      </c>
      <c r="J104" s="247"/>
      <c r="K104" s="131">
        <f>IF(ISBLANK(C90),"",SUM(K95:K103))</f>
        <v>2</v>
      </c>
      <c r="L104" s="132">
        <f>IF(ISBLANK(G90),"",SUM(L95:L103))</f>
        <v>15</v>
      </c>
      <c r="M104" s="133">
        <f>IF(ISBLANK(F95),"",SUM(M95:M103))</f>
        <v>0</v>
      </c>
      <c r="N104" s="134">
        <f>IF(ISBLANK(F95),"",SUM(N95:N103))</f>
        <v>5</v>
      </c>
      <c r="O104" s="58"/>
    </row>
    <row r="105" spans="1:15" ht="12" customHeight="1" outlineLevel="1">
      <c r="A105" s="53"/>
      <c r="B105" s="135" t="s">
        <v>392</v>
      </c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136"/>
      <c r="O105" s="58"/>
    </row>
    <row r="106" spans="1:15" ht="15" outlineLevel="1">
      <c r="A106" s="53"/>
      <c r="B106" s="137" t="s">
        <v>393</v>
      </c>
      <c r="C106" s="137"/>
      <c r="D106" s="137" t="s">
        <v>394</v>
      </c>
      <c r="E106" s="56"/>
      <c r="F106" s="137"/>
      <c r="G106" s="137" t="s">
        <v>31</v>
      </c>
      <c r="H106" s="56"/>
      <c r="I106" s="137"/>
      <c r="J106" s="138" t="s">
        <v>395</v>
      </c>
      <c r="K106" s="58"/>
      <c r="L106" s="57"/>
      <c r="M106" s="57"/>
      <c r="N106" s="136"/>
      <c r="O106" s="58"/>
    </row>
    <row r="107" spans="1:15" ht="18.75" outlineLevel="1" thickBot="1">
      <c r="A107" s="53"/>
      <c r="B107" s="57"/>
      <c r="C107" s="57"/>
      <c r="D107" s="57"/>
      <c r="E107" s="57"/>
      <c r="F107" s="57"/>
      <c r="G107" s="57"/>
      <c r="H107" s="57"/>
      <c r="I107" s="57"/>
      <c r="J107" s="250" t="str">
        <f>IF(M104=5,C89,IF(N104=5,G89,""))</f>
        <v>MBF 1</v>
      </c>
      <c r="K107" s="251"/>
      <c r="L107" s="251"/>
      <c r="M107" s="251"/>
      <c r="N107" s="252"/>
      <c r="O107" s="58"/>
    </row>
    <row r="108" spans="1:15" ht="18.75" customHeight="1" outlineLevel="1" thickBot="1">
      <c r="A108" s="139"/>
      <c r="B108" s="140"/>
      <c r="C108" s="140"/>
      <c r="D108" s="140"/>
      <c r="E108" s="140"/>
      <c r="F108" s="140"/>
      <c r="G108" s="140"/>
      <c r="H108" s="140"/>
      <c r="I108" s="140"/>
      <c r="J108" s="141"/>
      <c r="K108" s="141"/>
      <c r="L108" s="141"/>
      <c r="M108" s="141"/>
      <c r="N108" s="142"/>
      <c r="O108" s="53"/>
    </row>
    <row r="109" s="47" customFormat="1" ht="12" thickTop="1"/>
    <row r="110" ht="19.5" thickBot="1">
      <c r="A110" s="48" t="s">
        <v>430</v>
      </c>
    </row>
    <row r="111" spans="1:17" ht="15.75" customHeight="1" outlineLevel="1" thickTop="1">
      <c r="A111" s="49"/>
      <c r="B111" s="50"/>
      <c r="C111" s="51"/>
      <c r="D111" s="52"/>
      <c r="E111" s="52"/>
      <c r="F111" s="222" t="s">
        <v>356</v>
      </c>
      <c r="G111" s="223"/>
      <c r="H111" s="224" t="s">
        <v>404</v>
      </c>
      <c r="I111" s="225"/>
      <c r="J111" s="225"/>
      <c r="K111" s="225"/>
      <c r="L111" s="225"/>
      <c r="M111" s="225"/>
      <c r="N111" s="226"/>
      <c r="O111" s="53"/>
      <c r="Q111" s="54" t="s">
        <v>396</v>
      </c>
    </row>
    <row r="112" spans="1:17" ht="15.75" customHeight="1" outlineLevel="1">
      <c r="A112" s="53"/>
      <c r="B112" s="55"/>
      <c r="C112" s="56" t="s">
        <v>357</v>
      </c>
      <c r="D112" s="57"/>
      <c r="E112" s="57"/>
      <c r="F112" s="227" t="s">
        <v>358</v>
      </c>
      <c r="G112" s="228"/>
      <c r="H112" s="229" t="s">
        <v>24</v>
      </c>
      <c r="I112" s="230"/>
      <c r="J112" s="231"/>
      <c r="K112" s="232"/>
      <c r="L112" s="232"/>
      <c r="M112" s="232"/>
      <c r="N112" s="233"/>
      <c r="O112" s="58"/>
      <c r="Q112" s="59" t="s">
        <v>397</v>
      </c>
    </row>
    <row r="113" spans="1:17" ht="15.75" outlineLevel="1">
      <c r="A113" s="53"/>
      <c r="B113" s="58"/>
      <c r="C113" s="55" t="s">
        <v>359</v>
      </c>
      <c r="D113" s="57"/>
      <c r="E113" s="57"/>
      <c r="F113" s="234" t="s">
        <v>360</v>
      </c>
      <c r="G113" s="235"/>
      <c r="H113" s="236" t="s">
        <v>425</v>
      </c>
      <c r="I113" s="237"/>
      <c r="J113" s="237"/>
      <c r="K113" s="237"/>
      <c r="L113" s="237"/>
      <c r="M113" s="237"/>
      <c r="N113" s="238"/>
      <c r="O113" s="58"/>
      <c r="Q113" s="59" t="s">
        <v>399</v>
      </c>
    </row>
    <row r="114" spans="1:15" ht="17.25" customHeight="1" outlineLevel="1" thickBot="1">
      <c r="A114" s="53"/>
      <c r="B114" s="60"/>
      <c r="C114" s="61" t="s">
        <v>361</v>
      </c>
      <c r="D114" s="58"/>
      <c r="E114" s="57"/>
      <c r="F114" s="208" t="s">
        <v>362</v>
      </c>
      <c r="G114" s="209"/>
      <c r="H114" s="210">
        <v>42084</v>
      </c>
      <c r="I114" s="211"/>
      <c r="J114" s="211"/>
      <c r="K114" s="62" t="s">
        <v>363</v>
      </c>
      <c r="L114" s="212">
        <v>0.5</v>
      </c>
      <c r="M114" s="213"/>
      <c r="N114" s="214"/>
      <c r="O114" s="58"/>
    </row>
    <row r="115" spans="1:15" ht="15.75" customHeight="1" outlineLevel="1" thickTop="1">
      <c r="A115" s="53"/>
      <c r="B115" s="63" t="s">
        <v>364</v>
      </c>
      <c r="D115" s="57"/>
      <c r="E115" s="57"/>
      <c r="F115" s="63" t="s">
        <v>364</v>
      </c>
      <c r="I115" s="64"/>
      <c r="J115" s="65"/>
      <c r="K115" s="66"/>
      <c r="L115" s="66"/>
      <c r="M115" s="66"/>
      <c r="N115" s="67"/>
      <c r="O115" s="58"/>
    </row>
    <row r="116" spans="1:15" ht="16.5" outlineLevel="1" thickBot="1">
      <c r="A116" s="68"/>
      <c r="B116" s="69" t="s">
        <v>365</v>
      </c>
      <c r="C116" s="215" t="s">
        <v>292</v>
      </c>
      <c r="D116" s="216"/>
      <c r="E116" s="70"/>
      <c r="F116" s="71" t="s">
        <v>366</v>
      </c>
      <c r="G116" s="217" t="s">
        <v>52</v>
      </c>
      <c r="H116" s="218"/>
      <c r="I116" s="218"/>
      <c r="J116" s="218"/>
      <c r="K116" s="218"/>
      <c r="L116" s="218"/>
      <c r="M116" s="218"/>
      <c r="N116" s="219"/>
      <c r="O116" s="58"/>
    </row>
    <row r="117" spans="1:15" ht="15" outlineLevel="1">
      <c r="A117" s="68"/>
      <c r="B117" s="72" t="s">
        <v>367</v>
      </c>
      <c r="C117" s="220" t="s">
        <v>190</v>
      </c>
      <c r="D117" s="221"/>
      <c r="E117" s="73"/>
      <c r="F117" s="74" t="s">
        <v>368</v>
      </c>
      <c r="G117" s="220" t="s">
        <v>349</v>
      </c>
      <c r="H117" s="248"/>
      <c r="I117" s="248"/>
      <c r="J117" s="248"/>
      <c r="K117" s="248"/>
      <c r="L117" s="248"/>
      <c r="M117" s="248"/>
      <c r="N117" s="249"/>
      <c r="O117" s="58"/>
    </row>
    <row r="118" spans="1:15" ht="15" outlineLevel="1">
      <c r="A118" s="68"/>
      <c r="B118" s="75" t="s">
        <v>369</v>
      </c>
      <c r="C118" s="239" t="s">
        <v>157</v>
      </c>
      <c r="D118" s="240"/>
      <c r="E118" s="73"/>
      <c r="F118" s="76" t="s">
        <v>370</v>
      </c>
      <c r="G118" s="241" t="s">
        <v>188</v>
      </c>
      <c r="H118" s="242"/>
      <c r="I118" s="242"/>
      <c r="J118" s="242"/>
      <c r="K118" s="242"/>
      <c r="L118" s="242"/>
      <c r="M118" s="242"/>
      <c r="N118" s="243"/>
      <c r="O118" s="58"/>
    </row>
    <row r="119" spans="1:15" ht="15" outlineLevel="1">
      <c r="A119" s="53"/>
      <c r="B119" s="75" t="s">
        <v>371</v>
      </c>
      <c r="C119" s="239" t="s">
        <v>164</v>
      </c>
      <c r="D119" s="240"/>
      <c r="E119" s="73"/>
      <c r="F119" s="77" t="s">
        <v>372</v>
      </c>
      <c r="G119" s="241" t="s">
        <v>350</v>
      </c>
      <c r="H119" s="242"/>
      <c r="I119" s="242"/>
      <c r="J119" s="242"/>
      <c r="K119" s="242"/>
      <c r="L119" s="242"/>
      <c r="M119" s="242"/>
      <c r="N119" s="243"/>
      <c r="O119" s="58"/>
    </row>
    <row r="120" spans="1:15" ht="14.25" customHeight="1" outlineLevel="1">
      <c r="A120" s="53"/>
      <c r="B120" s="57"/>
      <c r="C120" s="57"/>
      <c r="D120" s="57"/>
      <c r="E120" s="57"/>
      <c r="F120" s="63" t="s">
        <v>373</v>
      </c>
      <c r="G120" s="78"/>
      <c r="H120" s="78"/>
      <c r="I120" s="78"/>
      <c r="J120" s="57"/>
      <c r="K120" s="57"/>
      <c r="L120" s="57"/>
      <c r="M120" s="79"/>
      <c r="N120" s="80"/>
      <c r="O120" s="58"/>
    </row>
    <row r="121" spans="1:15" ht="12.75" customHeight="1" outlineLevel="1" thickBot="1">
      <c r="A121" s="53"/>
      <c r="B121" s="81" t="s">
        <v>374</v>
      </c>
      <c r="C121" s="57"/>
      <c r="D121" s="57"/>
      <c r="E121" s="57"/>
      <c r="F121" s="82" t="s">
        <v>375</v>
      </c>
      <c r="G121" s="82" t="s">
        <v>376</v>
      </c>
      <c r="H121" s="82" t="s">
        <v>377</v>
      </c>
      <c r="I121" s="82" t="s">
        <v>378</v>
      </c>
      <c r="J121" s="82" t="s">
        <v>379</v>
      </c>
      <c r="K121" s="244" t="s">
        <v>6</v>
      </c>
      <c r="L121" s="245"/>
      <c r="M121" s="82" t="s">
        <v>380</v>
      </c>
      <c r="N121" s="83" t="s">
        <v>381</v>
      </c>
      <c r="O121" s="58"/>
    </row>
    <row r="122" spans="1:15" ht="15" customHeight="1" outlineLevel="1">
      <c r="A122" s="68"/>
      <c r="B122" s="84" t="s">
        <v>382</v>
      </c>
      <c r="C122" s="85" t="str">
        <f>IF(C117&gt;"",C117,"")</f>
        <v>Motin Ilja</v>
      </c>
      <c r="D122" s="85" t="str">
        <f>IF(G117&gt;"",G117,"")</f>
        <v>Naumi Alex</v>
      </c>
      <c r="E122" s="85"/>
      <c r="F122" s="86">
        <v>-6</v>
      </c>
      <c r="G122" s="86">
        <v>-3</v>
      </c>
      <c r="H122" s="87">
        <v>-6</v>
      </c>
      <c r="I122" s="86"/>
      <c r="J122" s="86"/>
      <c r="K122" s="88">
        <f>IF(ISBLANK(F122),"",COUNTIF(F122:J122,"&gt;=0"))</f>
        <v>0</v>
      </c>
      <c r="L122" s="89">
        <f>IF(ISBLANK(F122),"",(IF(LEFT(F122,1)="-",1,0)+IF(LEFT(G122,1)="-",1,0)+IF(LEFT(H122,1)="-",1,0)+IF(LEFT(I122,1)="-",1,0)+IF(LEFT(J122,1)="-",1,0)))</f>
        <v>3</v>
      </c>
      <c r="M122" s="90">
        <f>IF(K122=3,1,"")</f>
      </c>
      <c r="N122" s="91">
        <f>IF(L122=3,1,"")</f>
        <v>1</v>
      </c>
      <c r="O122" s="58"/>
    </row>
    <row r="123" spans="1:15" ht="15" customHeight="1" outlineLevel="1">
      <c r="A123" s="68"/>
      <c r="B123" s="92" t="s">
        <v>383</v>
      </c>
      <c r="C123" s="93" t="str">
        <f>IF(C118&gt;"",C118,"")</f>
        <v>Steif Adam</v>
      </c>
      <c r="D123" s="93" t="str">
        <f>IF(G118&gt;"",G118,"")</f>
        <v>Valasti Veeti</v>
      </c>
      <c r="E123" s="93"/>
      <c r="F123" s="94">
        <v>-6</v>
      </c>
      <c r="G123" s="95">
        <v>-3</v>
      </c>
      <c r="H123" s="95">
        <v>-8</v>
      </c>
      <c r="I123" s="95"/>
      <c r="J123" s="95"/>
      <c r="K123" s="96">
        <f>IF(ISBLANK(F123),"",COUNTIF(F123:J123,"&gt;=0"))</f>
        <v>0</v>
      </c>
      <c r="L123" s="97">
        <f>IF(ISBLANK(F123),"",(IF(LEFT(F123,1)="-",1,0)+IF(LEFT(G123,1)="-",1,0)+IF(LEFT(H123,1)="-",1,0)+IF(LEFT(I123,1)="-",1,0)+IF(LEFT(J123,1)="-",1,0)))</f>
        <v>3</v>
      </c>
      <c r="M123" s="98">
        <f>IF(K123=3,1,"")</f>
      </c>
      <c r="N123" s="99">
        <f>IF(L123=3,1,"")</f>
        <v>1</v>
      </c>
      <c r="O123" s="58"/>
    </row>
    <row r="124" spans="1:15" ht="15" customHeight="1" outlineLevel="1" thickBot="1">
      <c r="A124" s="68"/>
      <c r="B124" s="100" t="s">
        <v>384</v>
      </c>
      <c r="C124" s="101" t="str">
        <f>IF(C119&gt;"",C119,"")</f>
        <v>Brinaru Benjamin</v>
      </c>
      <c r="D124" s="101" t="str">
        <f>IF(G119&gt;"",G119,"")</f>
        <v>Flemming Veikka</v>
      </c>
      <c r="E124" s="101"/>
      <c r="F124" s="94">
        <v>-8</v>
      </c>
      <c r="G124" s="102">
        <v>-6</v>
      </c>
      <c r="H124" s="94">
        <v>-5</v>
      </c>
      <c r="I124" s="94"/>
      <c r="J124" s="94"/>
      <c r="K124" s="96">
        <f aca="true" t="shared" si="13" ref="K124:K130">IF(ISBLANK(F124),"",COUNTIF(F124:J124,"&gt;=0"))</f>
        <v>0</v>
      </c>
      <c r="L124" s="103">
        <f aca="true" t="shared" si="14" ref="L124:L130">IF(ISBLANK(F124),"",(IF(LEFT(F124,1)="-",1,0)+IF(LEFT(G124,1)="-",1,0)+IF(LEFT(H124,1)="-",1,0)+IF(LEFT(I124,1)="-",1,0)+IF(LEFT(J124,1)="-",1,0)))</f>
        <v>3</v>
      </c>
      <c r="M124" s="104">
        <f aca="true" t="shared" si="15" ref="M124:N130">IF(K124=3,1,"")</f>
      </c>
      <c r="N124" s="105">
        <f t="shared" si="15"/>
        <v>1</v>
      </c>
      <c r="O124" s="58"/>
    </row>
    <row r="125" spans="1:15" ht="15" customHeight="1" outlineLevel="1">
      <c r="A125" s="68"/>
      <c r="B125" s="106" t="s">
        <v>385</v>
      </c>
      <c r="C125" s="85" t="str">
        <f>IF(C118&gt;"",C118,"")</f>
        <v>Steif Adam</v>
      </c>
      <c r="D125" s="85" t="str">
        <f>IF(G117&gt;"",G117,"")</f>
        <v>Naumi Alex</v>
      </c>
      <c r="E125" s="107"/>
      <c r="F125" s="108">
        <v>-11</v>
      </c>
      <c r="G125" s="109">
        <v>-2</v>
      </c>
      <c r="H125" s="108">
        <v>-9</v>
      </c>
      <c r="I125" s="108"/>
      <c r="J125" s="108"/>
      <c r="K125" s="88">
        <f t="shared" si="13"/>
        <v>0</v>
      </c>
      <c r="L125" s="89">
        <f t="shared" si="14"/>
        <v>3</v>
      </c>
      <c r="M125" s="90">
        <f t="shared" si="15"/>
      </c>
      <c r="N125" s="91">
        <f t="shared" si="15"/>
        <v>1</v>
      </c>
      <c r="O125" s="58"/>
    </row>
    <row r="126" spans="1:15" ht="15" customHeight="1" outlineLevel="1">
      <c r="A126" s="68"/>
      <c r="B126" s="100" t="s">
        <v>386</v>
      </c>
      <c r="C126" s="93" t="str">
        <f>IF(C117&gt;"",C117,"")</f>
        <v>Motin Ilja</v>
      </c>
      <c r="D126" s="93" t="str">
        <f>IF(G119&gt;"",G119,"")</f>
        <v>Flemming Veikka</v>
      </c>
      <c r="E126" s="101"/>
      <c r="F126" s="94">
        <v>-5</v>
      </c>
      <c r="G126" s="102">
        <v>-10</v>
      </c>
      <c r="H126" s="94">
        <v>-5</v>
      </c>
      <c r="I126" s="94"/>
      <c r="J126" s="94"/>
      <c r="K126" s="96">
        <f t="shared" si="13"/>
        <v>0</v>
      </c>
      <c r="L126" s="97">
        <f t="shared" si="14"/>
        <v>3</v>
      </c>
      <c r="M126" s="98">
        <f t="shared" si="15"/>
      </c>
      <c r="N126" s="99">
        <f t="shared" si="15"/>
        <v>1</v>
      </c>
      <c r="O126" s="58"/>
    </row>
    <row r="127" spans="1:15" ht="15" customHeight="1" outlineLevel="1" thickBot="1">
      <c r="A127" s="68"/>
      <c r="B127" s="110" t="s">
        <v>387</v>
      </c>
      <c r="C127" s="111" t="str">
        <f>IF(C119&gt;"",C119,"")</f>
        <v>Brinaru Benjamin</v>
      </c>
      <c r="D127" s="111" t="str">
        <f>IF(G118&gt;"",G118,"")</f>
        <v>Valasti Veeti</v>
      </c>
      <c r="E127" s="111"/>
      <c r="F127" s="112"/>
      <c r="G127" s="113"/>
      <c r="H127" s="112"/>
      <c r="I127" s="112"/>
      <c r="J127" s="112"/>
      <c r="K127" s="114">
        <f t="shared" si="13"/>
      </c>
      <c r="L127" s="115">
        <f t="shared" si="14"/>
      </c>
      <c r="M127" s="116">
        <f t="shared" si="15"/>
      </c>
      <c r="N127" s="117">
        <f t="shared" si="15"/>
      </c>
      <c r="O127" s="58"/>
    </row>
    <row r="128" spans="1:15" ht="15" customHeight="1" outlineLevel="1">
      <c r="A128" s="68"/>
      <c r="B128" s="118" t="s">
        <v>388</v>
      </c>
      <c r="C128" s="119" t="str">
        <f>IF(C118&gt;"",C118,"")</f>
        <v>Steif Adam</v>
      </c>
      <c r="D128" s="119" t="str">
        <f>IF(G119&gt;"",G119,"")</f>
        <v>Flemming Veikka</v>
      </c>
      <c r="E128" s="120"/>
      <c r="F128" s="121"/>
      <c r="G128" s="121"/>
      <c r="H128" s="121"/>
      <c r="I128" s="121"/>
      <c r="J128" s="122"/>
      <c r="K128" s="123">
        <f t="shared" si="13"/>
      </c>
      <c r="L128" s="124">
        <f t="shared" si="14"/>
      </c>
      <c r="M128" s="125">
        <f t="shared" si="15"/>
      </c>
      <c r="N128" s="126">
        <f t="shared" si="15"/>
      </c>
      <c r="O128" s="58"/>
    </row>
    <row r="129" spans="1:15" ht="15" customHeight="1" outlineLevel="1">
      <c r="A129" s="68"/>
      <c r="B129" s="92" t="s">
        <v>389</v>
      </c>
      <c r="C129" s="93" t="str">
        <f>IF(C119&gt;"",C119,"")</f>
        <v>Brinaru Benjamin</v>
      </c>
      <c r="D129" s="93" t="str">
        <f>IF(G117&gt;"",G117,"")</f>
        <v>Naumi Alex</v>
      </c>
      <c r="E129" s="127"/>
      <c r="F129" s="121"/>
      <c r="G129" s="95"/>
      <c r="H129" s="95"/>
      <c r="I129" s="95"/>
      <c r="J129" s="128"/>
      <c r="K129" s="96">
        <f t="shared" si="13"/>
      </c>
      <c r="L129" s="97">
        <f t="shared" si="14"/>
      </c>
      <c r="M129" s="98">
        <f t="shared" si="15"/>
      </c>
      <c r="N129" s="99">
        <f t="shared" si="15"/>
      </c>
      <c r="O129" s="58"/>
    </row>
    <row r="130" spans="1:15" ht="15" customHeight="1" outlineLevel="1" thickBot="1">
      <c r="A130" s="68"/>
      <c r="B130" s="110" t="s">
        <v>390</v>
      </c>
      <c r="C130" s="111" t="str">
        <f>IF(C117&gt;"",C117,"")</f>
        <v>Motin Ilja</v>
      </c>
      <c r="D130" s="111" t="str">
        <f>IF(G118&gt;"",G118,"")</f>
        <v>Valasti Veeti</v>
      </c>
      <c r="E130" s="129"/>
      <c r="F130" s="130"/>
      <c r="G130" s="112"/>
      <c r="H130" s="130"/>
      <c r="I130" s="112"/>
      <c r="J130" s="112"/>
      <c r="K130" s="114">
        <f t="shared" si="13"/>
      </c>
      <c r="L130" s="115">
        <f t="shared" si="14"/>
      </c>
      <c r="M130" s="116">
        <f t="shared" si="15"/>
      </c>
      <c r="N130" s="117">
        <f t="shared" si="15"/>
      </c>
      <c r="O130" s="58"/>
    </row>
    <row r="131" spans="1:15" ht="15.75" customHeight="1" outlineLevel="1" thickBot="1">
      <c r="A131" s="53"/>
      <c r="B131" s="57"/>
      <c r="C131" s="57"/>
      <c r="D131" s="57"/>
      <c r="E131" s="57"/>
      <c r="F131" s="57"/>
      <c r="G131" s="57"/>
      <c r="H131" s="57"/>
      <c r="I131" s="246" t="s">
        <v>391</v>
      </c>
      <c r="J131" s="247"/>
      <c r="K131" s="131">
        <f>IF(ISBLANK(C117),"",SUM(K122:K130))</f>
        <v>0</v>
      </c>
      <c r="L131" s="132">
        <f>IF(ISBLANK(G117),"",SUM(L122:L130))</f>
        <v>15</v>
      </c>
      <c r="M131" s="133">
        <f>IF(ISBLANK(F122),"",SUM(M122:M130))</f>
        <v>0</v>
      </c>
      <c r="N131" s="134">
        <f>IF(ISBLANK(F122),"",SUM(N122:N130))</f>
        <v>5</v>
      </c>
      <c r="O131" s="58"/>
    </row>
    <row r="132" spans="1:15" ht="12" customHeight="1" outlineLevel="1">
      <c r="A132" s="53"/>
      <c r="B132" s="135" t="s">
        <v>392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136"/>
      <c r="O132" s="58"/>
    </row>
    <row r="133" spans="1:15" ht="15" outlineLevel="1">
      <c r="A133" s="53"/>
      <c r="B133" s="137" t="s">
        <v>393</v>
      </c>
      <c r="C133" s="137"/>
      <c r="D133" s="137" t="s">
        <v>394</v>
      </c>
      <c r="E133" s="56"/>
      <c r="F133" s="137"/>
      <c r="G133" s="137" t="s">
        <v>31</v>
      </c>
      <c r="H133" s="56"/>
      <c r="I133" s="137"/>
      <c r="J133" s="138" t="s">
        <v>395</v>
      </c>
      <c r="K133" s="58"/>
      <c r="L133" s="57"/>
      <c r="M133" s="57"/>
      <c r="N133" s="136"/>
      <c r="O133" s="58"/>
    </row>
    <row r="134" spans="1:15" ht="18.75" outlineLevel="1" thickBot="1">
      <c r="A134" s="53"/>
      <c r="B134" s="57"/>
      <c r="C134" s="57"/>
      <c r="D134" s="57"/>
      <c r="E134" s="57"/>
      <c r="F134" s="57"/>
      <c r="G134" s="57"/>
      <c r="H134" s="57"/>
      <c r="I134" s="57"/>
      <c r="J134" s="250" t="str">
        <f>IF(M131=5,C116,IF(N131=5,G116,""))</f>
        <v>KoKa</v>
      </c>
      <c r="K134" s="251"/>
      <c r="L134" s="251"/>
      <c r="M134" s="251"/>
      <c r="N134" s="252"/>
      <c r="O134" s="58"/>
    </row>
    <row r="135" spans="1:15" ht="18.75" customHeight="1" outlineLevel="1" thickBot="1">
      <c r="A135" s="139"/>
      <c r="B135" s="140"/>
      <c r="C135" s="140"/>
      <c r="D135" s="140"/>
      <c r="E135" s="140"/>
      <c r="F135" s="140"/>
      <c r="G135" s="140"/>
      <c r="H135" s="140"/>
      <c r="I135" s="140"/>
      <c r="J135" s="141"/>
      <c r="K135" s="141"/>
      <c r="L135" s="141"/>
      <c r="M135" s="141"/>
      <c r="N135" s="142"/>
      <c r="O135" s="53"/>
    </row>
    <row r="136" s="47" customFormat="1" ht="12" thickTop="1"/>
    <row r="137" ht="19.5" thickBot="1">
      <c r="A137" s="48" t="s">
        <v>432</v>
      </c>
    </row>
    <row r="138" spans="1:17" ht="15.75" customHeight="1" outlineLevel="1" thickTop="1">
      <c r="A138" s="49"/>
      <c r="B138" s="50"/>
      <c r="C138" s="51"/>
      <c r="D138" s="52"/>
      <c r="E138" s="52"/>
      <c r="F138" s="222" t="s">
        <v>356</v>
      </c>
      <c r="G138" s="223"/>
      <c r="H138" s="224" t="s">
        <v>404</v>
      </c>
      <c r="I138" s="225"/>
      <c r="J138" s="225"/>
      <c r="K138" s="225"/>
      <c r="L138" s="225"/>
      <c r="M138" s="225"/>
      <c r="N138" s="226"/>
      <c r="O138" s="53"/>
      <c r="Q138" s="54" t="s">
        <v>396</v>
      </c>
    </row>
    <row r="139" spans="1:17" ht="15.75" customHeight="1" outlineLevel="1">
      <c r="A139" s="53"/>
      <c r="B139" s="55"/>
      <c r="C139" s="56" t="s">
        <v>357</v>
      </c>
      <c r="D139" s="57"/>
      <c r="E139" s="57"/>
      <c r="F139" s="227" t="s">
        <v>358</v>
      </c>
      <c r="G139" s="228"/>
      <c r="H139" s="229" t="s">
        <v>24</v>
      </c>
      <c r="I139" s="230"/>
      <c r="J139" s="231"/>
      <c r="K139" s="232"/>
      <c r="L139" s="232"/>
      <c r="M139" s="232"/>
      <c r="N139" s="233"/>
      <c r="O139" s="58"/>
      <c r="Q139" s="59" t="s">
        <v>397</v>
      </c>
    </row>
    <row r="140" spans="1:17" ht="15.75" outlineLevel="1">
      <c r="A140" s="53"/>
      <c r="B140" s="58"/>
      <c r="C140" s="55" t="s">
        <v>359</v>
      </c>
      <c r="D140" s="57"/>
      <c r="E140" s="57"/>
      <c r="F140" s="234" t="s">
        <v>360</v>
      </c>
      <c r="G140" s="235"/>
      <c r="H140" s="236" t="s">
        <v>425</v>
      </c>
      <c r="I140" s="237"/>
      <c r="J140" s="237"/>
      <c r="K140" s="237"/>
      <c r="L140" s="237"/>
      <c r="M140" s="237"/>
      <c r="N140" s="238"/>
      <c r="O140" s="58"/>
      <c r="Q140" s="59" t="s">
        <v>399</v>
      </c>
    </row>
    <row r="141" spans="1:15" ht="17.25" customHeight="1" outlineLevel="1" thickBot="1">
      <c r="A141" s="53"/>
      <c r="B141" s="60"/>
      <c r="C141" s="61" t="s">
        <v>361</v>
      </c>
      <c r="D141" s="58"/>
      <c r="E141" s="57"/>
      <c r="F141" s="208" t="s">
        <v>362</v>
      </c>
      <c r="G141" s="209"/>
      <c r="H141" s="210">
        <v>42084</v>
      </c>
      <c r="I141" s="211"/>
      <c r="J141" s="211"/>
      <c r="K141" s="62" t="s">
        <v>363</v>
      </c>
      <c r="L141" s="212">
        <v>0.5</v>
      </c>
      <c r="M141" s="213"/>
      <c r="N141" s="214"/>
      <c r="O141" s="58"/>
    </row>
    <row r="142" spans="1:15" ht="15.75" customHeight="1" outlineLevel="1" thickTop="1">
      <c r="A142" s="53"/>
      <c r="B142" s="63" t="s">
        <v>364</v>
      </c>
      <c r="D142" s="57"/>
      <c r="E142" s="57"/>
      <c r="F142" s="63" t="s">
        <v>364</v>
      </c>
      <c r="I142" s="64"/>
      <c r="J142" s="65"/>
      <c r="K142" s="66"/>
      <c r="L142" s="66"/>
      <c r="M142" s="66"/>
      <c r="N142" s="67"/>
      <c r="O142" s="58"/>
    </row>
    <row r="143" spans="1:15" ht="16.5" outlineLevel="1" thickBot="1">
      <c r="A143" s="68"/>
      <c r="B143" s="69" t="s">
        <v>365</v>
      </c>
      <c r="C143" s="215" t="s">
        <v>293</v>
      </c>
      <c r="D143" s="216"/>
      <c r="E143" s="70"/>
      <c r="F143" s="71" t="s">
        <v>366</v>
      </c>
      <c r="G143" s="217" t="s">
        <v>41</v>
      </c>
      <c r="H143" s="218"/>
      <c r="I143" s="218"/>
      <c r="J143" s="218"/>
      <c r="K143" s="218"/>
      <c r="L143" s="218"/>
      <c r="M143" s="218"/>
      <c r="N143" s="219"/>
      <c r="O143" s="58"/>
    </row>
    <row r="144" spans="1:15" ht="15" outlineLevel="1">
      <c r="A144" s="68"/>
      <c r="B144" s="72" t="s">
        <v>367</v>
      </c>
      <c r="C144" s="220" t="s">
        <v>182</v>
      </c>
      <c r="D144" s="221"/>
      <c r="E144" s="73"/>
      <c r="F144" s="74" t="s">
        <v>368</v>
      </c>
      <c r="G144" s="220" t="s">
        <v>40</v>
      </c>
      <c r="H144" s="248"/>
      <c r="I144" s="248"/>
      <c r="J144" s="248"/>
      <c r="K144" s="248"/>
      <c r="L144" s="248"/>
      <c r="M144" s="248"/>
      <c r="N144" s="249"/>
      <c r="O144" s="58"/>
    </row>
    <row r="145" spans="1:15" ht="15" outlineLevel="1">
      <c r="A145" s="68"/>
      <c r="B145" s="75" t="s">
        <v>369</v>
      </c>
      <c r="C145" s="239" t="s">
        <v>178</v>
      </c>
      <c r="D145" s="240"/>
      <c r="E145" s="73"/>
      <c r="F145" s="76" t="s">
        <v>370</v>
      </c>
      <c r="G145" s="241" t="s">
        <v>69</v>
      </c>
      <c r="H145" s="242"/>
      <c r="I145" s="242"/>
      <c r="J145" s="242"/>
      <c r="K145" s="242"/>
      <c r="L145" s="242"/>
      <c r="M145" s="242"/>
      <c r="N145" s="243"/>
      <c r="O145" s="58"/>
    </row>
    <row r="146" spans="1:15" ht="15" outlineLevel="1">
      <c r="A146" s="53"/>
      <c r="B146" s="75" t="s">
        <v>371</v>
      </c>
      <c r="C146" s="239" t="s">
        <v>78</v>
      </c>
      <c r="D146" s="240"/>
      <c r="E146" s="73"/>
      <c r="F146" s="77" t="s">
        <v>372</v>
      </c>
      <c r="G146" s="241" t="s">
        <v>351</v>
      </c>
      <c r="H146" s="242"/>
      <c r="I146" s="242"/>
      <c r="J146" s="242"/>
      <c r="K146" s="242"/>
      <c r="L146" s="242"/>
      <c r="M146" s="242"/>
      <c r="N146" s="243"/>
      <c r="O146" s="58"/>
    </row>
    <row r="147" spans="1:15" ht="14.25" customHeight="1" outlineLevel="1">
      <c r="A147" s="53"/>
      <c r="B147" s="57"/>
      <c r="C147" s="57"/>
      <c r="D147" s="57"/>
      <c r="E147" s="57"/>
      <c r="F147" s="63" t="s">
        <v>373</v>
      </c>
      <c r="G147" s="78"/>
      <c r="H147" s="78"/>
      <c r="I147" s="78"/>
      <c r="J147" s="57"/>
      <c r="K147" s="57"/>
      <c r="L147" s="57"/>
      <c r="M147" s="79"/>
      <c r="N147" s="80"/>
      <c r="O147" s="58"/>
    </row>
    <row r="148" spans="1:15" ht="12.75" customHeight="1" outlineLevel="1" thickBot="1">
      <c r="A148" s="53"/>
      <c r="B148" s="81" t="s">
        <v>374</v>
      </c>
      <c r="C148" s="57"/>
      <c r="D148" s="57"/>
      <c r="E148" s="57"/>
      <c r="F148" s="82" t="s">
        <v>375</v>
      </c>
      <c r="G148" s="82" t="s">
        <v>376</v>
      </c>
      <c r="H148" s="82" t="s">
        <v>377</v>
      </c>
      <c r="I148" s="82" t="s">
        <v>378</v>
      </c>
      <c r="J148" s="82" t="s">
        <v>379</v>
      </c>
      <c r="K148" s="244" t="s">
        <v>6</v>
      </c>
      <c r="L148" s="245"/>
      <c r="M148" s="82" t="s">
        <v>380</v>
      </c>
      <c r="N148" s="83" t="s">
        <v>381</v>
      </c>
      <c r="O148" s="58"/>
    </row>
    <row r="149" spans="1:15" ht="15" customHeight="1" outlineLevel="1">
      <c r="A149" s="68"/>
      <c r="B149" s="84" t="s">
        <v>382</v>
      </c>
      <c r="C149" s="85" t="str">
        <f>IF(C144&gt;"",C144,"")</f>
        <v>Jansons Rolands</v>
      </c>
      <c r="D149" s="85" t="str">
        <f>IF(G144&gt;"",G144,"")</f>
        <v>Tuuttila Juhana</v>
      </c>
      <c r="E149" s="85"/>
      <c r="F149" s="86">
        <v>4</v>
      </c>
      <c r="G149" s="86">
        <v>7</v>
      </c>
      <c r="H149" s="87">
        <v>8</v>
      </c>
      <c r="I149" s="86"/>
      <c r="J149" s="86"/>
      <c r="K149" s="88">
        <f>IF(ISBLANK(F149),"",COUNTIF(F149:J149,"&gt;=0"))</f>
        <v>3</v>
      </c>
      <c r="L149" s="89">
        <f>IF(ISBLANK(F149),"",(IF(LEFT(F149,1)="-",1,0)+IF(LEFT(G149,1)="-",1,0)+IF(LEFT(H149,1)="-",1,0)+IF(LEFT(I149,1)="-",1,0)+IF(LEFT(J149,1)="-",1,0)))</f>
        <v>0</v>
      </c>
      <c r="M149" s="90">
        <f>IF(K149=3,1,"")</f>
        <v>1</v>
      </c>
      <c r="N149" s="91">
        <f>IF(L149=3,1,"")</f>
      </c>
      <c r="O149" s="58"/>
    </row>
    <row r="150" spans="1:15" ht="15" customHeight="1" outlineLevel="1">
      <c r="A150" s="68"/>
      <c r="B150" s="92" t="s">
        <v>383</v>
      </c>
      <c r="C150" s="93" t="str">
        <f>IF(C145&gt;"",C145,"")</f>
        <v>Steif Noah</v>
      </c>
      <c r="D150" s="93" t="str">
        <f>IF(G145&gt;"",G145,"")</f>
        <v>Niemitalo Juho</v>
      </c>
      <c r="E150" s="93"/>
      <c r="F150" s="94">
        <v>2</v>
      </c>
      <c r="G150" s="95">
        <v>5</v>
      </c>
      <c r="H150" s="95">
        <v>9</v>
      </c>
      <c r="I150" s="95"/>
      <c r="J150" s="95"/>
      <c r="K150" s="96">
        <f>IF(ISBLANK(F150),"",COUNTIF(F150:J150,"&gt;=0"))</f>
        <v>3</v>
      </c>
      <c r="L150" s="97">
        <f>IF(ISBLANK(F150),"",(IF(LEFT(F150,1)="-",1,0)+IF(LEFT(G150,1)="-",1,0)+IF(LEFT(H150,1)="-",1,0)+IF(LEFT(I150,1)="-",1,0)+IF(LEFT(J150,1)="-",1,0)))</f>
        <v>0</v>
      </c>
      <c r="M150" s="98">
        <f>IF(K150=3,1,"")</f>
        <v>1</v>
      </c>
      <c r="N150" s="99">
        <f>IF(L150=3,1,"")</f>
      </c>
      <c r="O150" s="58"/>
    </row>
    <row r="151" spans="1:15" ht="15" customHeight="1" outlineLevel="1" thickBot="1">
      <c r="A151" s="68"/>
      <c r="B151" s="100" t="s">
        <v>384</v>
      </c>
      <c r="C151" s="101" t="str">
        <f>IF(C146&gt;"",C146,"")</f>
        <v>Smulter Kristoffer</v>
      </c>
      <c r="D151" s="101" t="str">
        <f>IF(G146&gt;"",G146,"")</f>
        <v>Moradabbasi Pedram</v>
      </c>
      <c r="E151" s="101"/>
      <c r="F151" s="94">
        <v>-7</v>
      </c>
      <c r="G151" s="102">
        <v>-6</v>
      </c>
      <c r="H151" s="94">
        <v>8</v>
      </c>
      <c r="I151" s="94">
        <v>-8</v>
      </c>
      <c r="J151" s="94"/>
      <c r="K151" s="96">
        <f aca="true" t="shared" si="16" ref="K151:K157">IF(ISBLANK(F151),"",COUNTIF(F151:J151,"&gt;=0"))</f>
        <v>1</v>
      </c>
      <c r="L151" s="103">
        <f aca="true" t="shared" si="17" ref="L151:L157">IF(ISBLANK(F151),"",(IF(LEFT(F151,1)="-",1,0)+IF(LEFT(G151,1)="-",1,0)+IF(LEFT(H151,1)="-",1,0)+IF(LEFT(I151,1)="-",1,0)+IF(LEFT(J151,1)="-",1,0)))</f>
        <v>3</v>
      </c>
      <c r="M151" s="104">
        <f aca="true" t="shared" si="18" ref="M151:N157">IF(K151=3,1,"")</f>
      </c>
      <c r="N151" s="105">
        <f t="shared" si="18"/>
        <v>1</v>
      </c>
      <c r="O151" s="58"/>
    </row>
    <row r="152" spans="1:15" ht="15" customHeight="1" outlineLevel="1">
      <c r="A152" s="68"/>
      <c r="B152" s="106" t="s">
        <v>385</v>
      </c>
      <c r="C152" s="85" t="str">
        <f>IF(C145&gt;"",C145,"")</f>
        <v>Steif Noah</v>
      </c>
      <c r="D152" s="85" t="str">
        <f>IF(G144&gt;"",G144,"")</f>
        <v>Tuuttila Juhana</v>
      </c>
      <c r="E152" s="107"/>
      <c r="F152" s="108">
        <v>11</v>
      </c>
      <c r="G152" s="109">
        <v>-8</v>
      </c>
      <c r="H152" s="108">
        <v>8</v>
      </c>
      <c r="I152" s="108">
        <v>3</v>
      </c>
      <c r="J152" s="108"/>
      <c r="K152" s="88">
        <f t="shared" si="16"/>
        <v>3</v>
      </c>
      <c r="L152" s="89">
        <f t="shared" si="17"/>
        <v>1</v>
      </c>
      <c r="M152" s="90">
        <f t="shared" si="18"/>
        <v>1</v>
      </c>
      <c r="N152" s="91">
        <f t="shared" si="18"/>
      </c>
      <c r="O152" s="58"/>
    </row>
    <row r="153" spans="1:15" ht="15" customHeight="1" outlineLevel="1">
      <c r="A153" s="68"/>
      <c r="B153" s="100" t="s">
        <v>386</v>
      </c>
      <c r="C153" s="93" t="str">
        <f>IF(C144&gt;"",C144,"")</f>
        <v>Jansons Rolands</v>
      </c>
      <c r="D153" s="93" t="str">
        <f>IF(G146&gt;"",G146,"")</f>
        <v>Moradabbasi Pedram</v>
      </c>
      <c r="E153" s="101"/>
      <c r="F153" s="94">
        <v>-4</v>
      </c>
      <c r="G153" s="102">
        <v>-8</v>
      </c>
      <c r="H153" s="94">
        <v>-3</v>
      </c>
      <c r="I153" s="94"/>
      <c r="J153" s="94"/>
      <c r="K153" s="96">
        <f t="shared" si="16"/>
        <v>0</v>
      </c>
      <c r="L153" s="97">
        <f t="shared" si="17"/>
        <v>3</v>
      </c>
      <c r="M153" s="98">
        <f t="shared" si="18"/>
      </c>
      <c r="N153" s="99">
        <f t="shared" si="18"/>
        <v>1</v>
      </c>
      <c r="O153" s="58"/>
    </row>
    <row r="154" spans="1:15" ht="15" customHeight="1" outlineLevel="1" thickBot="1">
      <c r="A154" s="68"/>
      <c r="B154" s="110" t="s">
        <v>387</v>
      </c>
      <c r="C154" s="111" t="str">
        <f>IF(C146&gt;"",C146,"")</f>
        <v>Smulter Kristoffer</v>
      </c>
      <c r="D154" s="111" t="str">
        <f>IF(G145&gt;"",G145,"")</f>
        <v>Niemitalo Juho</v>
      </c>
      <c r="E154" s="111"/>
      <c r="F154" s="112">
        <v>4</v>
      </c>
      <c r="G154" s="113">
        <v>3</v>
      </c>
      <c r="H154" s="112">
        <v>5</v>
      </c>
      <c r="I154" s="112"/>
      <c r="J154" s="112"/>
      <c r="K154" s="114">
        <f t="shared" si="16"/>
        <v>3</v>
      </c>
      <c r="L154" s="115">
        <f t="shared" si="17"/>
        <v>0</v>
      </c>
      <c r="M154" s="116">
        <f t="shared" si="18"/>
        <v>1</v>
      </c>
      <c r="N154" s="117">
        <f t="shared" si="18"/>
      </c>
      <c r="O154" s="58"/>
    </row>
    <row r="155" spans="1:15" ht="15" customHeight="1" outlineLevel="1">
      <c r="A155" s="68"/>
      <c r="B155" s="118" t="s">
        <v>388</v>
      </c>
      <c r="C155" s="119" t="str">
        <f>IF(C145&gt;"",C145,"")</f>
        <v>Steif Noah</v>
      </c>
      <c r="D155" s="119" t="str">
        <f>IF(G146&gt;"",G146,"")</f>
        <v>Moradabbasi Pedram</v>
      </c>
      <c r="E155" s="120"/>
      <c r="F155" s="121">
        <v>-10</v>
      </c>
      <c r="G155" s="121">
        <v>-5</v>
      </c>
      <c r="H155" s="121">
        <v>-10</v>
      </c>
      <c r="I155" s="121"/>
      <c r="J155" s="122"/>
      <c r="K155" s="123">
        <f t="shared" si="16"/>
        <v>0</v>
      </c>
      <c r="L155" s="124">
        <f t="shared" si="17"/>
        <v>3</v>
      </c>
      <c r="M155" s="125">
        <f t="shared" si="18"/>
      </c>
      <c r="N155" s="126">
        <f t="shared" si="18"/>
        <v>1</v>
      </c>
      <c r="O155" s="58"/>
    </row>
    <row r="156" spans="1:15" ht="15" customHeight="1" outlineLevel="1">
      <c r="A156" s="68"/>
      <c r="B156" s="92" t="s">
        <v>389</v>
      </c>
      <c r="C156" s="93" t="str">
        <f>IF(C146&gt;"",C146,"")</f>
        <v>Smulter Kristoffer</v>
      </c>
      <c r="D156" s="93" t="str">
        <f>IF(G144&gt;"",G144,"")</f>
        <v>Tuuttila Juhana</v>
      </c>
      <c r="E156" s="127"/>
      <c r="F156" s="121">
        <v>6</v>
      </c>
      <c r="G156" s="95">
        <v>2</v>
      </c>
      <c r="H156" s="95">
        <v>4</v>
      </c>
      <c r="I156" s="95"/>
      <c r="J156" s="128"/>
      <c r="K156" s="96">
        <f t="shared" si="16"/>
        <v>3</v>
      </c>
      <c r="L156" s="97">
        <f t="shared" si="17"/>
        <v>0</v>
      </c>
      <c r="M156" s="98">
        <f t="shared" si="18"/>
        <v>1</v>
      </c>
      <c r="N156" s="99">
        <f t="shared" si="18"/>
      </c>
      <c r="O156" s="58"/>
    </row>
    <row r="157" spans="1:15" ht="15" customHeight="1" outlineLevel="1" thickBot="1">
      <c r="A157" s="68"/>
      <c r="B157" s="110" t="s">
        <v>390</v>
      </c>
      <c r="C157" s="111" t="str">
        <f>IF(C144&gt;"",C144,"")</f>
        <v>Jansons Rolands</v>
      </c>
      <c r="D157" s="111" t="str">
        <f>IF(G145&gt;"",G145,"")</f>
        <v>Niemitalo Juho</v>
      </c>
      <c r="E157" s="129"/>
      <c r="F157" s="130"/>
      <c r="G157" s="112"/>
      <c r="H157" s="130"/>
      <c r="I157" s="112"/>
      <c r="J157" s="112"/>
      <c r="K157" s="114">
        <f t="shared" si="16"/>
      </c>
      <c r="L157" s="115">
        <f t="shared" si="17"/>
      </c>
      <c r="M157" s="116">
        <f t="shared" si="18"/>
      </c>
      <c r="N157" s="117">
        <f t="shared" si="18"/>
      </c>
      <c r="O157" s="58"/>
    </row>
    <row r="158" spans="1:15" ht="15.75" customHeight="1" outlineLevel="1" thickBot="1">
      <c r="A158" s="53"/>
      <c r="B158" s="57"/>
      <c r="C158" s="57"/>
      <c r="D158" s="57"/>
      <c r="E158" s="57"/>
      <c r="F158" s="57"/>
      <c r="G158" s="57"/>
      <c r="H158" s="57"/>
      <c r="I158" s="246" t="s">
        <v>391</v>
      </c>
      <c r="J158" s="247"/>
      <c r="K158" s="131">
        <f>IF(ISBLANK(C144),"",SUM(K149:K157))</f>
        <v>16</v>
      </c>
      <c r="L158" s="132">
        <f>IF(ISBLANK(G144),"",SUM(L149:L157))</f>
        <v>10</v>
      </c>
      <c r="M158" s="133">
        <f>IF(ISBLANK(F149),"",SUM(M149:M157))</f>
        <v>5</v>
      </c>
      <c r="N158" s="134">
        <f>IF(ISBLANK(F149),"",SUM(N149:N157))</f>
        <v>3</v>
      </c>
      <c r="O158" s="58"/>
    </row>
    <row r="159" spans="1:15" ht="12" customHeight="1" outlineLevel="1">
      <c r="A159" s="53"/>
      <c r="B159" s="135" t="s">
        <v>392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136"/>
      <c r="O159" s="58"/>
    </row>
    <row r="160" spans="1:15" ht="15" outlineLevel="1">
      <c r="A160" s="53"/>
      <c r="B160" s="137" t="s">
        <v>393</v>
      </c>
      <c r="C160" s="137"/>
      <c r="D160" s="137" t="s">
        <v>394</v>
      </c>
      <c r="E160" s="56"/>
      <c r="F160" s="137"/>
      <c r="G160" s="137" t="s">
        <v>31</v>
      </c>
      <c r="H160" s="56"/>
      <c r="I160" s="137"/>
      <c r="J160" s="138" t="s">
        <v>395</v>
      </c>
      <c r="K160" s="58"/>
      <c r="L160" s="57"/>
      <c r="M160" s="57"/>
      <c r="N160" s="136"/>
      <c r="O160" s="58"/>
    </row>
    <row r="161" spans="1:15" ht="18.75" outlineLevel="1" thickBot="1">
      <c r="A161" s="53"/>
      <c r="B161" s="57"/>
      <c r="C161" s="57"/>
      <c r="D161" s="57"/>
      <c r="E161" s="57"/>
      <c r="F161" s="57"/>
      <c r="G161" s="57"/>
      <c r="H161" s="57"/>
      <c r="I161" s="57"/>
      <c r="J161" s="250" t="str">
        <f>IF(M158=5,C143,IF(N158=5,G143,""))</f>
        <v>MBF 1</v>
      </c>
      <c r="K161" s="251"/>
      <c r="L161" s="251"/>
      <c r="M161" s="251"/>
      <c r="N161" s="252"/>
      <c r="O161" s="58"/>
    </row>
    <row r="162" spans="1:15" ht="18.75" customHeight="1" outlineLevel="1" thickBot="1">
      <c r="A162" s="139"/>
      <c r="B162" s="140"/>
      <c r="C162" s="140"/>
      <c r="D162" s="140"/>
      <c r="E162" s="140"/>
      <c r="F162" s="140"/>
      <c r="G162" s="140"/>
      <c r="H162" s="140"/>
      <c r="I162" s="140"/>
      <c r="J162" s="141"/>
      <c r="K162" s="141"/>
      <c r="L162" s="141"/>
      <c r="M162" s="141"/>
      <c r="N162" s="142"/>
      <c r="O162" s="53"/>
    </row>
    <row r="163" s="47" customFormat="1" ht="12" thickTop="1"/>
    <row r="164" ht="19.5" thickBot="1">
      <c r="A164" s="48" t="s">
        <v>443</v>
      </c>
    </row>
    <row r="165" spans="1:17" ht="15.75" customHeight="1" outlineLevel="1" thickTop="1">
      <c r="A165" s="49"/>
      <c r="B165" s="50"/>
      <c r="C165" s="51"/>
      <c r="D165" s="52"/>
      <c r="E165" s="52"/>
      <c r="F165" s="222" t="s">
        <v>356</v>
      </c>
      <c r="G165" s="223"/>
      <c r="H165" s="224" t="s">
        <v>404</v>
      </c>
      <c r="I165" s="225"/>
      <c r="J165" s="225"/>
      <c r="K165" s="225"/>
      <c r="L165" s="225"/>
      <c r="M165" s="225"/>
      <c r="N165" s="226"/>
      <c r="O165" s="53"/>
      <c r="Q165" s="54" t="s">
        <v>396</v>
      </c>
    </row>
    <row r="166" spans="1:17" ht="15.75" customHeight="1" outlineLevel="1">
      <c r="A166" s="53"/>
      <c r="B166" s="55"/>
      <c r="C166" s="56" t="s">
        <v>357</v>
      </c>
      <c r="D166" s="57"/>
      <c r="E166" s="57"/>
      <c r="F166" s="227" t="s">
        <v>358</v>
      </c>
      <c r="G166" s="228"/>
      <c r="H166" s="229" t="s">
        <v>24</v>
      </c>
      <c r="I166" s="230"/>
      <c r="J166" s="231"/>
      <c r="K166" s="232"/>
      <c r="L166" s="232"/>
      <c r="M166" s="232"/>
      <c r="N166" s="233"/>
      <c r="O166" s="58"/>
      <c r="Q166" s="59" t="s">
        <v>397</v>
      </c>
    </row>
    <row r="167" spans="1:17" ht="15.75" outlineLevel="1">
      <c r="A167" s="53"/>
      <c r="B167" s="58"/>
      <c r="C167" s="55" t="s">
        <v>359</v>
      </c>
      <c r="D167" s="57"/>
      <c r="E167" s="57"/>
      <c r="F167" s="234" t="s">
        <v>360</v>
      </c>
      <c r="G167" s="235"/>
      <c r="H167" s="236" t="s">
        <v>425</v>
      </c>
      <c r="I167" s="237"/>
      <c r="J167" s="237"/>
      <c r="K167" s="237"/>
      <c r="L167" s="237"/>
      <c r="M167" s="237"/>
      <c r="N167" s="238"/>
      <c r="O167" s="58"/>
      <c r="Q167" s="59" t="s">
        <v>399</v>
      </c>
    </row>
    <row r="168" spans="1:15" ht="17.25" customHeight="1" outlineLevel="1" thickBot="1">
      <c r="A168" s="53"/>
      <c r="B168" s="60"/>
      <c r="C168" s="61" t="s">
        <v>361</v>
      </c>
      <c r="D168" s="58"/>
      <c r="E168" s="57"/>
      <c r="F168" s="208" t="s">
        <v>362</v>
      </c>
      <c r="G168" s="209"/>
      <c r="H168" s="210">
        <v>42084</v>
      </c>
      <c r="I168" s="211"/>
      <c r="J168" s="211"/>
      <c r="K168" s="62" t="s">
        <v>363</v>
      </c>
      <c r="L168" s="212">
        <v>0.5833333333333334</v>
      </c>
      <c r="M168" s="213"/>
      <c r="N168" s="214"/>
      <c r="O168" s="58"/>
    </row>
    <row r="169" spans="1:15" ht="15.75" customHeight="1" outlineLevel="1" thickTop="1">
      <c r="A169" s="53"/>
      <c r="B169" s="63" t="s">
        <v>364</v>
      </c>
      <c r="D169" s="57"/>
      <c r="E169" s="57"/>
      <c r="F169" s="63" t="s">
        <v>364</v>
      </c>
      <c r="I169" s="64"/>
      <c r="J169" s="65"/>
      <c r="K169" s="66"/>
      <c r="L169" s="66"/>
      <c r="M169" s="66"/>
      <c r="N169" s="67"/>
      <c r="O169" s="58"/>
    </row>
    <row r="170" spans="1:15" ht="16.5" outlineLevel="1" thickBot="1">
      <c r="A170" s="68"/>
      <c r="B170" s="69" t="s">
        <v>365</v>
      </c>
      <c r="C170" s="215" t="s">
        <v>293</v>
      </c>
      <c r="D170" s="216"/>
      <c r="E170" s="70"/>
      <c r="F170" s="71" t="s">
        <v>366</v>
      </c>
      <c r="G170" s="217" t="s">
        <v>52</v>
      </c>
      <c r="H170" s="218"/>
      <c r="I170" s="218"/>
      <c r="J170" s="218"/>
      <c r="K170" s="218"/>
      <c r="L170" s="218"/>
      <c r="M170" s="218"/>
      <c r="N170" s="219"/>
      <c r="O170" s="58"/>
    </row>
    <row r="171" spans="1:15" ht="15" outlineLevel="1">
      <c r="A171" s="68"/>
      <c r="B171" s="72" t="s">
        <v>367</v>
      </c>
      <c r="C171" s="220" t="s">
        <v>182</v>
      </c>
      <c r="D171" s="221"/>
      <c r="E171" s="73"/>
      <c r="F171" s="74" t="s">
        <v>368</v>
      </c>
      <c r="G171" s="220" t="s">
        <v>350</v>
      </c>
      <c r="H171" s="248"/>
      <c r="I171" s="248"/>
      <c r="J171" s="248"/>
      <c r="K171" s="248"/>
      <c r="L171" s="248"/>
      <c r="M171" s="248"/>
      <c r="N171" s="249"/>
      <c r="O171" s="58"/>
    </row>
    <row r="172" spans="1:15" ht="15" outlineLevel="1">
      <c r="A172" s="68"/>
      <c r="B172" s="75" t="s">
        <v>369</v>
      </c>
      <c r="C172" s="239" t="s">
        <v>178</v>
      </c>
      <c r="D172" s="240"/>
      <c r="E172" s="73"/>
      <c r="F172" s="76" t="s">
        <v>370</v>
      </c>
      <c r="G172" s="241" t="s">
        <v>51</v>
      </c>
      <c r="H172" s="242"/>
      <c r="I172" s="242"/>
      <c r="J172" s="242"/>
      <c r="K172" s="242"/>
      <c r="L172" s="242"/>
      <c r="M172" s="242"/>
      <c r="N172" s="243"/>
      <c r="O172" s="58"/>
    </row>
    <row r="173" spans="1:15" ht="15" outlineLevel="1">
      <c r="A173" s="53"/>
      <c r="B173" s="75" t="s">
        <v>371</v>
      </c>
      <c r="C173" s="239" t="s">
        <v>78</v>
      </c>
      <c r="D173" s="240"/>
      <c r="E173" s="73"/>
      <c r="F173" s="77" t="s">
        <v>372</v>
      </c>
      <c r="G173" s="241" t="s">
        <v>349</v>
      </c>
      <c r="H173" s="242"/>
      <c r="I173" s="242"/>
      <c r="J173" s="242"/>
      <c r="K173" s="242"/>
      <c r="L173" s="242"/>
      <c r="M173" s="242"/>
      <c r="N173" s="243"/>
      <c r="O173" s="58"/>
    </row>
    <row r="174" spans="1:15" ht="14.25" customHeight="1" outlineLevel="1">
      <c r="A174" s="53"/>
      <c r="B174" s="57"/>
      <c r="C174" s="57"/>
      <c r="D174" s="57"/>
      <c r="E174" s="57"/>
      <c r="F174" s="63" t="s">
        <v>373</v>
      </c>
      <c r="G174" s="78"/>
      <c r="H174" s="78"/>
      <c r="I174" s="78"/>
      <c r="J174" s="57"/>
      <c r="K174" s="57"/>
      <c r="L174" s="57"/>
      <c r="M174" s="79"/>
      <c r="N174" s="80"/>
      <c r="O174" s="58"/>
    </row>
    <row r="175" spans="1:15" ht="12.75" customHeight="1" outlineLevel="1" thickBot="1">
      <c r="A175" s="53"/>
      <c r="B175" s="81" t="s">
        <v>374</v>
      </c>
      <c r="C175" s="57"/>
      <c r="D175" s="57"/>
      <c r="E175" s="57"/>
      <c r="F175" s="82" t="s">
        <v>375</v>
      </c>
      <c r="G175" s="82" t="s">
        <v>376</v>
      </c>
      <c r="H175" s="82" t="s">
        <v>377</v>
      </c>
      <c r="I175" s="82" t="s">
        <v>378</v>
      </c>
      <c r="J175" s="82" t="s">
        <v>379</v>
      </c>
      <c r="K175" s="244" t="s">
        <v>6</v>
      </c>
      <c r="L175" s="245"/>
      <c r="M175" s="82" t="s">
        <v>380</v>
      </c>
      <c r="N175" s="83" t="s">
        <v>381</v>
      </c>
      <c r="O175" s="58"/>
    </row>
    <row r="176" spans="1:15" ht="15" customHeight="1" outlineLevel="1">
      <c r="A176" s="68"/>
      <c r="B176" s="84" t="s">
        <v>382</v>
      </c>
      <c r="C176" s="85" t="str">
        <f>IF(C171&gt;"",C171,"")</f>
        <v>Jansons Rolands</v>
      </c>
      <c r="D176" s="85" t="str">
        <f>IF(G171&gt;"",G171,"")</f>
        <v>Flemming Veikka</v>
      </c>
      <c r="E176" s="85"/>
      <c r="F176" s="86">
        <v>-5</v>
      </c>
      <c r="G176" s="86">
        <v>-7</v>
      </c>
      <c r="H176" s="87">
        <v>-3</v>
      </c>
      <c r="I176" s="86"/>
      <c r="J176" s="86"/>
      <c r="K176" s="88">
        <f>IF(ISBLANK(F176),"",COUNTIF(F176:J176,"&gt;=0"))</f>
        <v>0</v>
      </c>
      <c r="L176" s="89">
        <f>IF(ISBLANK(F176),"",(IF(LEFT(F176,1)="-",1,0)+IF(LEFT(G176,1)="-",1,0)+IF(LEFT(H176,1)="-",1,0)+IF(LEFT(I176,1)="-",1,0)+IF(LEFT(J176,1)="-",1,0)))</f>
        <v>3</v>
      </c>
      <c r="M176" s="90">
        <f>IF(K176=3,1,"")</f>
      </c>
      <c r="N176" s="91">
        <f>IF(L176=3,1,"")</f>
        <v>1</v>
      </c>
      <c r="O176" s="58"/>
    </row>
    <row r="177" spans="1:15" ht="15" customHeight="1" outlineLevel="1">
      <c r="A177" s="68"/>
      <c r="B177" s="92" t="s">
        <v>383</v>
      </c>
      <c r="C177" s="93" t="str">
        <f>IF(C172&gt;"",C172,"")</f>
        <v>Steif Noah</v>
      </c>
      <c r="D177" s="93" t="str">
        <f>IF(G172&gt;"",G172,"")</f>
        <v>Seitz Miro</v>
      </c>
      <c r="E177" s="93"/>
      <c r="F177" s="94">
        <v>7</v>
      </c>
      <c r="G177" s="95">
        <v>7</v>
      </c>
      <c r="H177" s="95">
        <v>-9</v>
      </c>
      <c r="I177" s="95">
        <v>5</v>
      </c>
      <c r="J177" s="95"/>
      <c r="K177" s="96">
        <f>IF(ISBLANK(F177),"",COUNTIF(F177:J177,"&gt;=0"))</f>
        <v>3</v>
      </c>
      <c r="L177" s="97">
        <f>IF(ISBLANK(F177),"",(IF(LEFT(F177,1)="-",1,0)+IF(LEFT(G177,1)="-",1,0)+IF(LEFT(H177,1)="-",1,0)+IF(LEFT(I177,1)="-",1,0)+IF(LEFT(J177,1)="-",1,0)))</f>
        <v>1</v>
      </c>
      <c r="M177" s="98">
        <f>IF(K177=3,1,"")</f>
        <v>1</v>
      </c>
      <c r="N177" s="99">
        <f>IF(L177=3,1,"")</f>
      </c>
      <c r="O177" s="58"/>
    </row>
    <row r="178" spans="1:15" ht="15" customHeight="1" outlineLevel="1" thickBot="1">
      <c r="A178" s="68"/>
      <c r="B178" s="100" t="s">
        <v>384</v>
      </c>
      <c r="C178" s="101" t="str">
        <f>IF(C173&gt;"",C173,"")</f>
        <v>Smulter Kristoffer</v>
      </c>
      <c r="D178" s="101" t="str">
        <f>IF(G173&gt;"",G173,"")</f>
        <v>Naumi Alex</v>
      </c>
      <c r="E178" s="101"/>
      <c r="F178" s="94">
        <v>-8</v>
      </c>
      <c r="G178" s="102">
        <v>-9</v>
      </c>
      <c r="H178" s="94">
        <v>-4</v>
      </c>
      <c r="I178" s="94"/>
      <c r="J178" s="94"/>
      <c r="K178" s="96">
        <f aca="true" t="shared" si="19" ref="K178:K184">IF(ISBLANK(F178),"",COUNTIF(F178:J178,"&gt;=0"))</f>
        <v>0</v>
      </c>
      <c r="L178" s="103">
        <f aca="true" t="shared" si="20" ref="L178:L184">IF(ISBLANK(F178),"",(IF(LEFT(F178,1)="-",1,0)+IF(LEFT(G178,1)="-",1,0)+IF(LEFT(H178,1)="-",1,0)+IF(LEFT(I178,1)="-",1,0)+IF(LEFT(J178,1)="-",1,0)))</f>
        <v>3</v>
      </c>
      <c r="M178" s="104">
        <f aca="true" t="shared" si="21" ref="M178:N184">IF(K178=3,1,"")</f>
      </c>
      <c r="N178" s="105">
        <f t="shared" si="21"/>
        <v>1</v>
      </c>
      <c r="O178" s="58"/>
    </row>
    <row r="179" spans="1:15" ht="15" customHeight="1" outlineLevel="1">
      <c r="A179" s="68"/>
      <c r="B179" s="106" t="s">
        <v>385</v>
      </c>
      <c r="C179" s="85" t="str">
        <f>IF(C172&gt;"",C172,"")</f>
        <v>Steif Noah</v>
      </c>
      <c r="D179" s="85" t="str">
        <f>IF(G171&gt;"",G171,"")</f>
        <v>Flemming Veikka</v>
      </c>
      <c r="E179" s="107"/>
      <c r="F179" s="108">
        <v>-8</v>
      </c>
      <c r="G179" s="109">
        <v>6</v>
      </c>
      <c r="H179" s="108">
        <v>-7</v>
      </c>
      <c r="I179" s="108">
        <v>-5</v>
      </c>
      <c r="J179" s="108"/>
      <c r="K179" s="88">
        <f t="shared" si="19"/>
        <v>1</v>
      </c>
      <c r="L179" s="89">
        <f t="shared" si="20"/>
        <v>3</v>
      </c>
      <c r="M179" s="90">
        <f t="shared" si="21"/>
      </c>
      <c r="N179" s="91">
        <f t="shared" si="21"/>
        <v>1</v>
      </c>
      <c r="O179" s="58"/>
    </row>
    <row r="180" spans="1:15" ht="15" customHeight="1" outlineLevel="1">
      <c r="A180" s="68"/>
      <c r="B180" s="100" t="s">
        <v>386</v>
      </c>
      <c r="C180" s="93" t="str">
        <f>IF(C171&gt;"",C171,"")</f>
        <v>Jansons Rolands</v>
      </c>
      <c r="D180" s="93" t="str">
        <f>IF(G173&gt;"",G173,"")</f>
        <v>Naumi Alex</v>
      </c>
      <c r="E180" s="101"/>
      <c r="F180" s="94">
        <v>-6</v>
      </c>
      <c r="G180" s="102">
        <v>-5</v>
      </c>
      <c r="H180" s="94">
        <v>-9</v>
      </c>
      <c r="I180" s="94"/>
      <c r="J180" s="94"/>
      <c r="K180" s="96">
        <f t="shared" si="19"/>
        <v>0</v>
      </c>
      <c r="L180" s="97">
        <f t="shared" si="20"/>
        <v>3</v>
      </c>
      <c r="M180" s="98">
        <f t="shared" si="21"/>
      </c>
      <c r="N180" s="99">
        <f t="shared" si="21"/>
        <v>1</v>
      </c>
      <c r="O180" s="58"/>
    </row>
    <row r="181" spans="1:15" ht="15" customHeight="1" outlineLevel="1" thickBot="1">
      <c r="A181" s="68"/>
      <c r="B181" s="110" t="s">
        <v>387</v>
      </c>
      <c r="C181" s="111" t="str">
        <f>IF(C173&gt;"",C173,"")</f>
        <v>Smulter Kristoffer</v>
      </c>
      <c r="D181" s="111" t="str">
        <f>IF(G172&gt;"",G172,"")</f>
        <v>Seitz Miro</v>
      </c>
      <c r="E181" s="111"/>
      <c r="F181" s="112">
        <v>-3</v>
      </c>
      <c r="G181" s="113">
        <v>8</v>
      </c>
      <c r="H181" s="112">
        <v>9</v>
      </c>
      <c r="I181" s="112">
        <v>9</v>
      </c>
      <c r="J181" s="112"/>
      <c r="K181" s="114">
        <f t="shared" si="19"/>
        <v>3</v>
      </c>
      <c r="L181" s="115">
        <f t="shared" si="20"/>
        <v>1</v>
      </c>
      <c r="M181" s="116">
        <f t="shared" si="21"/>
        <v>1</v>
      </c>
      <c r="N181" s="117">
        <f t="shared" si="21"/>
      </c>
      <c r="O181" s="58"/>
    </row>
    <row r="182" spans="1:15" ht="15" customHeight="1" outlineLevel="1">
      <c r="A182" s="68"/>
      <c r="B182" s="118" t="s">
        <v>388</v>
      </c>
      <c r="C182" s="119" t="str">
        <f>IF(C172&gt;"",C172,"")</f>
        <v>Steif Noah</v>
      </c>
      <c r="D182" s="119" t="str">
        <f>IF(G173&gt;"",G173,"")</f>
        <v>Naumi Alex</v>
      </c>
      <c r="E182" s="120"/>
      <c r="F182" s="121">
        <v>-2</v>
      </c>
      <c r="G182" s="121">
        <v>-7</v>
      </c>
      <c r="H182" s="121">
        <v>-9</v>
      </c>
      <c r="I182" s="121"/>
      <c r="J182" s="122"/>
      <c r="K182" s="123">
        <f t="shared" si="19"/>
        <v>0</v>
      </c>
      <c r="L182" s="124">
        <f t="shared" si="20"/>
        <v>3</v>
      </c>
      <c r="M182" s="125">
        <f t="shared" si="21"/>
      </c>
      <c r="N182" s="126">
        <f t="shared" si="21"/>
        <v>1</v>
      </c>
      <c r="O182" s="58"/>
    </row>
    <row r="183" spans="1:15" ht="15" customHeight="1" outlineLevel="1">
      <c r="A183" s="68"/>
      <c r="B183" s="92" t="s">
        <v>389</v>
      </c>
      <c r="C183" s="93" t="str">
        <f>IF(C173&gt;"",C173,"")</f>
        <v>Smulter Kristoffer</v>
      </c>
      <c r="D183" s="93" t="str">
        <f>IF(G171&gt;"",G171,"")</f>
        <v>Flemming Veikka</v>
      </c>
      <c r="E183" s="127"/>
      <c r="F183" s="121"/>
      <c r="G183" s="95"/>
      <c r="H183" s="95"/>
      <c r="I183" s="95"/>
      <c r="J183" s="128"/>
      <c r="K183" s="96">
        <f t="shared" si="19"/>
      </c>
      <c r="L183" s="97">
        <f t="shared" si="20"/>
      </c>
      <c r="M183" s="98">
        <f t="shared" si="21"/>
      </c>
      <c r="N183" s="99">
        <f t="shared" si="21"/>
      </c>
      <c r="O183" s="58"/>
    </row>
    <row r="184" spans="1:15" ht="15" customHeight="1" outlineLevel="1" thickBot="1">
      <c r="A184" s="68"/>
      <c r="B184" s="110" t="s">
        <v>390</v>
      </c>
      <c r="C184" s="111" t="str">
        <f>IF(C171&gt;"",C171,"")</f>
        <v>Jansons Rolands</v>
      </c>
      <c r="D184" s="111" t="str">
        <f>IF(G172&gt;"",G172,"")</f>
        <v>Seitz Miro</v>
      </c>
      <c r="E184" s="129"/>
      <c r="F184" s="130"/>
      <c r="G184" s="112"/>
      <c r="H184" s="130"/>
      <c r="I184" s="112"/>
      <c r="J184" s="112"/>
      <c r="K184" s="114">
        <f t="shared" si="19"/>
      </c>
      <c r="L184" s="115">
        <f t="shared" si="20"/>
      </c>
      <c r="M184" s="116">
        <f t="shared" si="21"/>
      </c>
      <c r="N184" s="117">
        <f t="shared" si="21"/>
      </c>
      <c r="O184" s="58"/>
    </row>
    <row r="185" spans="1:15" ht="15.75" customHeight="1" outlineLevel="1" thickBot="1">
      <c r="A185" s="53"/>
      <c r="B185" s="57"/>
      <c r="C185" s="57"/>
      <c r="D185" s="57"/>
      <c r="E185" s="57"/>
      <c r="F185" s="57"/>
      <c r="G185" s="57"/>
      <c r="H185" s="57"/>
      <c r="I185" s="246" t="s">
        <v>391</v>
      </c>
      <c r="J185" s="247"/>
      <c r="K185" s="131">
        <f>IF(ISBLANK(C171),"",SUM(K176:K184))</f>
        <v>7</v>
      </c>
      <c r="L185" s="132">
        <f>IF(ISBLANK(G171),"",SUM(L176:L184))</f>
        <v>17</v>
      </c>
      <c r="M185" s="133">
        <f>IF(ISBLANK(F176),"",SUM(M176:M184))</f>
        <v>2</v>
      </c>
      <c r="N185" s="134">
        <f>IF(ISBLANK(F176),"",SUM(N176:N184))</f>
        <v>5</v>
      </c>
      <c r="O185" s="58"/>
    </row>
    <row r="186" spans="1:15" ht="12" customHeight="1" outlineLevel="1">
      <c r="A186" s="53"/>
      <c r="B186" s="135" t="s">
        <v>392</v>
      </c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136"/>
      <c r="O186" s="58"/>
    </row>
    <row r="187" spans="1:15" ht="15" outlineLevel="1">
      <c r="A187" s="53"/>
      <c r="B187" s="137" t="s">
        <v>393</v>
      </c>
      <c r="C187" s="137"/>
      <c r="D187" s="137" t="s">
        <v>394</v>
      </c>
      <c r="E187" s="56"/>
      <c r="F187" s="137"/>
      <c r="G187" s="137" t="s">
        <v>31</v>
      </c>
      <c r="H187" s="56"/>
      <c r="I187" s="137"/>
      <c r="J187" s="138" t="s">
        <v>395</v>
      </c>
      <c r="K187" s="58"/>
      <c r="L187" s="57"/>
      <c r="M187" s="57"/>
      <c r="N187" s="136"/>
      <c r="O187" s="58"/>
    </row>
    <row r="188" spans="1:15" ht="18.75" outlineLevel="1" thickBot="1">
      <c r="A188" s="53"/>
      <c r="B188" s="57"/>
      <c r="C188" s="57"/>
      <c r="D188" s="57"/>
      <c r="E188" s="57"/>
      <c r="F188" s="57"/>
      <c r="G188" s="57"/>
      <c r="H188" s="57"/>
      <c r="I188" s="57"/>
      <c r="J188" s="250" t="str">
        <f>IF(M185=5,C170,IF(N185=5,G170,""))</f>
        <v>KoKa</v>
      </c>
      <c r="K188" s="251"/>
      <c r="L188" s="251"/>
      <c r="M188" s="251"/>
      <c r="N188" s="252"/>
      <c r="O188" s="58"/>
    </row>
    <row r="189" spans="1:15" ht="18.75" customHeight="1" outlineLevel="1" thickBot="1">
      <c r="A189" s="139"/>
      <c r="B189" s="140"/>
      <c r="C189" s="140"/>
      <c r="D189" s="140"/>
      <c r="E189" s="140"/>
      <c r="F189" s="140"/>
      <c r="G189" s="140"/>
      <c r="H189" s="140"/>
      <c r="I189" s="140"/>
      <c r="J189" s="141"/>
      <c r="K189" s="141"/>
      <c r="L189" s="141"/>
      <c r="M189" s="141"/>
      <c r="N189" s="142"/>
      <c r="O189" s="53"/>
    </row>
    <row r="190" ht="15.75" thickTop="1">
      <c r="B190" s="143"/>
    </row>
  </sheetData>
  <sheetProtection/>
  <mergeCells count="140">
    <mergeCell ref="C11:D11"/>
    <mergeCell ref="G11:N11"/>
    <mergeCell ref="K13:L13"/>
    <mergeCell ref="I23:J23"/>
    <mergeCell ref="J26:N26"/>
    <mergeCell ref="C8:D8"/>
    <mergeCell ref="G8:N8"/>
    <mergeCell ref="C9:D9"/>
    <mergeCell ref="G9:N9"/>
    <mergeCell ref="C10:D10"/>
    <mergeCell ref="G10:N10"/>
    <mergeCell ref="J188:N188"/>
    <mergeCell ref="F3:G3"/>
    <mergeCell ref="H3:N3"/>
    <mergeCell ref="F4:G4"/>
    <mergeCell ref="H4:N4"/>
    <mergeCell ref="F5:G5"/>
    <mergeCell ref="H5:N5"/>
    <mergeCell ref="F6:G6"/>
    <mergeCell ref="H6:J6"/>
    <mergeCell ref="L6:N6"/>
    <mergeCell ref="C172:D172"/>
    <mergeCell ref="G172:N172"/>
    <mergeCell ref="C173:D173"/>
    <mergeCell ref="G173:N173"/>
    <mergeCell ref="K175:L175"/>
    <mergeCell ref="J161:N161"/>
    <mergeCell ref="F165:G165"/>
    <mergeCell ref="H165:N165"/>
    <mergeCell ref="F166:G166"/>
    <mergeCell ref="I185:J185"/>
    <mergeCell ref="F168:G168"/>
    <mergeCell ref="H168:J168"/>
    <mergeCell ref="L168:N168"/>
    <mergeCell ref="C170:D170"/>
    <mergeCell ref="G170:N170"/>
    <mergeCell ref="C171:D171"/>
    <mergeCell ref="G171:N171"/>
    <mergeCell ref="H166:N166"/>
    <mergeCell ref="F167:G167"/>
    <mergeCell ref="H167:N167"/>
    <mergeCell ref="C145:D145"/>
    <mergeCell ref="G145:N145"/>
    <mergeCell ref="C146:D146"/>
    <mergeCell ref="G146:N146"/>
    <mergeCell ref="K148:L148"/>
    <mergeCell ref="I158:J158"/>
    <mergeCell ref="F141:G141"/>
    <mergeCell ref="H141:J141"/>
    <mergeCell ref="L141:N141"/>
    <mergeCell ref="C143:D143"/>
    <mergeCell ref="G143:N143"/>
    <mergeCell ref="C144:D144"/>
    <mergeCell ref="G144:N144"/>
    <mergeCell ref="J134:N134"/>
    <mergeCell ref="F138:G138"/>
    <mergeCell ref="H138:N138"/>
    <mergeCell ref="F139:G139"/>
    <mergeCell ref="H139:N139"/>
    <mergeCell ref="F140:G140"/>
    <mergeCell ref="H140:N140"/>
    <mergeCell ref="C118:D118"/>
    <mergeCell ref="G118:N118"/>
    <mergeCell ref="C119:D119"/>
    <mergeCell ref="G119:N119"/>
    <mergeCell ref="K121:L121"/>
    <mergeCell ref="I131:J131"/>
    <mergeCell ref="F114:G114"/>
    <mergeCell ref="H114:J114"/>
    <mergeCell ref="L114:N114"/>
    <mergeCell ref="C116:D116"/>
    <mergeCell ref="G116:N116"/>
    <mergeCell ref="C117:D117"/>
    <mergeCell ref="G117:N117"/>
    <mergeCell ref="J107:N107"/>
    <mergeCell ref="F111:G111"/>
    <mergeCell ref="H111:N111"/>
    <mergeCell ref="F112:G112"/>
    <mergeCell ref="H112:N112"/>
    <mergeCell ref="F113:G113"/>
    <mergeCell ref="H113:N113"/>
    <mergeCell ref="C91:D91"/>
    <mergeCell ref="G91:N91"/>
    <mergeCell ref="C92:D92"/>
    <mergeCell ref="G92:N92"/>
    <mergeCell ref="K94:L94"/>
    <mergeCell ref="I104:J104"/>
    <mergeCell ref="F87:G87"/>
    <mergeCell ref="H87:J87"/>
    <mergeCell ref="L87:N87"/>
    <mergeCell ref="C89:D89"/>
    <mergeCell ref="G89:N89"/>
    <mergeCell ref="C90:D90"/>
    <mergeCell ref="G90:N90"/>
    <mergeCell ref="J80:N80"/>
    <mergeCell ref="F84:G84"/>
    <mergeCell ref="H84:N84"/>
    <mergeCell ref="F85:G85"/>
    <mergeCell ref="H85:N85"/>
    <mergeCell ref="F86:G86"/>
    <mergeCell ref="H86:N86"/>
    <mergeCell ref="C64:D64"/>
    <mergeCell ref="G64:N64"/>
    <mergeCell ref="C65:D65"/>
    <mergeCell ref="G65:N65"/>
    <mergeCell ref="K67:L67"/>
    <mergeCell ref="I77:J77"/>
    <mergeCell ref="F60:G60"/>
    <mergeCell ref="H60:J60"/>
    <mergeCell ref="L60:N60"/>
    <mergeCell ref="C62:D62"/>
    <mergeCell ref="G62:N62"/>
    <mergeCell ref="C63:D63"/>
    <mergeCell ref="G63:N63"/>
    <mergeCell ref="J53:N53"/>
    <mergeCell ref="F57:G57"/>
    <mergeCell ref="H57:N57"/>
    <mergeCell ref="F58:G58"/>
    <mergeCell ref="H58:N58"/>
    <mergeCell ref="F59:G59"/>
    <mergeCell ref="H59:N59"/>
    <mergeCell ref="C37:D37"/>
    <mergeCell ref="G37:N37"/>
    <mergeCell ref="C38:D38"/>
    <mergeCell ref="G38:N38"/>
    <mergeCell ref="K40:L40"/>
    <mergeCell ref="I50:J50"/>
    <mergeCell ref="F33:G33"/>
    <mergeCell ref="H33:J33"/>
    <mergeCell ref="L33:N33"/>
    <mergeCell ref="C35:D35"/>
    <mergeCell ref="G35:N35"/>
    <mergeCell ref="C36:D36"/>
    <mergeCell ref="G36:N36"/>
    <mergeCell ref="F30:G30"/>
    <mergeCell ref="H30:N30"/>
    <mergeCell ref="F31:G31"/>
    <mergeCell ref="H31:N31"/>
    <mergeCell ref="F32:G32"/>
    <mergeCell ref="H32:N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294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332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6"/>
      <c r="J6" s="17"/>
    </row>
    <row r="7" spans="1:10" ht="14.25" customHeight="1">
      <c r="A7" s="15" t="s">
        <v>9</v>
      </c>
      <c r="B7" s="15" t="s">
        <v>258</v>
      </c>
      <c r="C7" s="15" t="s">
        <v>24</v>
      </c>
      <c r="D7" s="15" t="s">
        <v>24</v>
      </c>
      <c r="E7" s="15" t="s">
        <v>13</v>
      </c>
      <c r="F7" s="15"/>
      <c r="G7" s="15"/>
      <c r="H7" s="15" t="s">
        <v>9</v>
      </c>
      <c r="I7" s="16"/>
      <c r="J7" s="17"/>
    </row>
    <row r="8" spans="1:10" ht="14.25" customHeight="1">
      <c r="A8" s="15" t="s">
        <v>13</v>
      </c>
      <c r="B8" s="15" t="s">
        <v>295</v>
      </c>
      <c r="C8" s="15" t="s">
        <v>16</v>
      </c>
      <c r="D8" s="15" t="s">
        <v>16</v>
      </c>
      <c r="E8" s="15" t="s">
        <v>9</v>
      </c>
      <c r="F8" s="15"/>
      <c r="G8" s="15"/>
      <c r="H8" s="15" t="s">
        <v>13</v>
      </c>
      <c r="I8" s="16"/>
      <c r="J8" s="17"/>
    </row>
    <row r="9" spans="1:10" ht="14.25" customHeight="1">
      <c r="A9" s="15" t="s">
        <v>17</v>
      </c>
      <c r="B9" s="15" t="s">
        <v>296</v>
      </c>
      <c r="C9" s="15" t="s">
        <v>20</v>
      </c>
      <c r="D9" s="15" t="s">
        <v>20</v>
      </c>
      <c r="E9" s="15" t="s">
        <v>433</v>
      </c>
      <c r="F9" s="15"/>
      <c r="G9" s="15"/>
      <c r="H9" s="15" t="s">
        <v>17</v>
      </c>
      <c r="I9" s="16"/>
      <c r="J9" s="17"/>
    </row>
    <row r="10" spans="1:10" ht="15" customHeight="1" outlineLevel="1">
      <c r="A10" s="18"/>
      <c r="B10" s="18"/>
      <c r="C10" s="19"/>
      <c r="D10" s="19"/>
      <c r="E10" s="19"/>
      <c r="F10" s="19"/>
      <c r="G10" s="19"/>
      <c r="H10" s="19"/>
      <c r="I10" s="20"/>
      <c r="J10" s="20"/>
    </row>
    <row r="11" spans="1:10" ht="14.25" customHeight="1" outlineLevel="1">
      <c r="A11" s="17"/>
      <c r="B11" s="21"/>
      <c r="C11" s="15"/>
      <c r="D11" s="15" t="s">
        <v>25</v>
      </c>
      <c r="E11" s="15" t="s">
        <v>26</v>
      </c>
      <c r="F11" s="15" t="s">
        <v>27</v>
      </c>
      <c r="G11" s="15" t="s">
        <v>28</v>
      </c>
      <c r="H11" s="15" t="s">
        <v>29</v>
      </c>
      <c r="I11" s="15" t="s">
        <v>30</v>
      </c>
      <c r="J11" s="15" t="s">
        <v>31</v>
      </c>
    </row>
    <row r="12" spans="1:10" ht="14.25" customHeight="1" outlineLevel="1">
      <c r="A12" s="17"/>
      <c r="B12" s="21"/>
      <c r="C12" s="15" t="s">
        <v>32</v>
      </c>
      <c r="D12" s="15"/>
      <c r="E12" s="15"/>
      <c r="F12" s="15"/>
      <c r="G12" s="15"/>
      <c r="H12" s="15"/>
      <c r="I12" s="15" t="s">
        <v>428</v>
      </c>
      <c r="J12" s="15" t="s">
        <v>13</v>
      </c>
    </row>
    <row r="13" spans="1:10" ht="14.25" customHeight="1" outlineLevel="1">
      <c r="A13" s="17"/>
      <c r="B13" s="21"/>
      <c r="C13" s="15" t="s">
        <v>35</v>
      </c>
      <c r="D13" s="15"/>
      <c r="E13" s="15"/>
      <c r="F13" s="15"/>
      <c r="G13" s="15"/>
      <c r="H13" s="15"/>
      <c r="I13" s="15" t="s">
        <v>428</v>
      </c>
      <c r="J13" s="15" t="s">
        <v>9</v>
      </c>
    </row>
    <row r="14" spans="1:10" ht="14.25" customHeight="1" outlineLevel="1">
      <c r="A14" s="17"/>
      <c r="B14" s="21"/>
      <c r="C14" s="15" t="s">
        <v>36</v>
      </c>
      <c r="D14" s="15"/>
      <c r="E14" s="15"/>
      <c r="F14" s="15"/>
      <c r="G14" s="15"/>
      <c r="H14" s="15"/>
      <c r="I14" s="15" t="s">
        <v>444</v>
      </c>
      <c r="J14" s="15" t="s">
        <v>17</v>
      </c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1200" verticalDpi="1200" orientation="portrait" paperSize="9" r:id="rId1"/>
  <headerFooter>
    <oddHeader>&amp;CMejlans Bollförening r.f.</oddHeader>
    <oddFooter>&amp;Cwww.mbf.fi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R78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421875" style="0" customWidth="1"/>
    <col min="2" max="2" width="5.8515625" style="0" customWidth="1"/>
    <col min="3" max="3" width="23.57421875" style="0" customWidth="1"/>
    <col min="4" max="4" width="22.00390625" style="0" customWidth="1"/>
    <col min="5" max="5" width="3.7109375" style="0" customWidth="1"/>
    <col min="6" max="10" width="6.710937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2.8515625" style="0" customWidth="1"/>
    <col min="17" max="17" width="28.00390625" style="0" hidden="1" customWidth="1"/>
  </cols>
  <sheetData>
    <row r="1" s="47" customFormat="1" ht="11.25"/>
    <row r="2" ht="18.75">
      <c r="A2" s="48" t="s">
        <v>422</v>
      </c>
    </row>
    <row r="3" spans="1:17" ht="15.75" outlineLevel="1">
      <c r="A3" s="144"/>
      <c r="B3" s="145"/>
      <c r="C3" s="14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8"/>
      <c r="Q3" s="61" t="s">
        <v>409</v>
      </c>
    </row>
    <row r="4" spans="1:17" ht="15.75" outlineLevel="1">
      <c r="A4" s="149"/>
      <c r="B4" s="58"/>
      <c r="C4" s="81" t="s">
        <v>410</v>
      </c>
      <c r="D4" s="57"/>
      <c r="E4" s="57"/>
      <c r="F4" s="58"/>
      <c r="G4" s="150" t="s">
        <v>356</v>
      </c>
      <c r="H4" s="151"/>
      <c r="I4" s="261" t="s">
        <v>404</v>
      </c>
      <c r="J4" s="262"/>
      <c r="K4" s="262"/>
      <c r="L4" s="262"/>
      <c r="M4" s="262"/>
      <c r="N4" s="263"/>
      <c r="O4" s="152"/>
      <c r="Q4" s="61" t="s">
        <v>411</v>
      </c>
    </row>
    <row r="5" spans="1:18" ht="17.25" customHeight="1" outlineLevel="1">
      <c r="A5" s="149"/>
      <c r="B5" s="60"/>
      <c r="C5" s="153" t="s">
        <v>412</v>
      </c>
      <c r="D5" s="57"/>
      <c r="E5" s="57"/>
      <c r="F5" s="58"/>
      <c r="G5" s="150" t="s">
        <v>358</v>
      </c>
      <c r="H5" s="151"/>
      <c r="I5" s="261" t="s">
        <v>24</v>
      </c>
      <c r="J5" s="262"/>
      <c r="K5" s="262"/>
      <c r="L5" s="262"/>
      <c r="M5" s="262"/>
      <c r="N5" s="263"/>
      <c r="O5" s="152"/>
      <c r="Q5" s="154"/>
      <c r="R5" s="154"/>
    </row>
    <row r="6" spans="1:18" ht="15" outlineLevel="1">
      <c r="A6" s="149"/>
      <c r="B6" s="57"/>
      <c r="C6" s="155" t="s">
        <v>413</v>
      </c>
      <c r="D6" s="57"/>
      <c r="E6" s="57"/>
      <c r="F6" s="57"/>
      <c r="G6" s="150" t="s">
        <v>360</v>
      </c>
      <c r="H6" s="156"/>
      <c r="I6" s="264" t="s">
        <v>426</v>
      </c>
      <c r="J6" s="264"/>
      <c r="K6" s="264"/>
      <c r="L6" s="264"/>
      <c r="M6" s="264"/>
      <c r="N6" s="260"/>
      <c r="O6" s="152"/>
      <c r="Q6" s="154"/>
      <c r="R6" s="154"/>
    </row>
    <row r="7" spans="1:18" ht="15.75" outlineLevel="1">
      <c r="A7" s="149"/>
      <c r="B7" s="57"/>
      <c r="C7" s="57"/>
      <c r="D7" s="57"/>
      <c r="E7" s="57"/>
      <c r="F7" s="57"/>
      <c r="G7" s="150" t="s">
        <v>415</v>
      </c>
      <c r="H7" s="151"/>
      <c r="I7" s="257">
        <v>42084</v>
      </c>
      <c r="J7" s="258"/>
      <c r="K7" s="258"/>
      <c r="L7" s="157" t="s">
        <v>416</v>
      </c>
      <c r="M7" s="259">
        <v>0.4166666666666667</v>
      </c>
      <c r="N7" s="260"/>
      <c r="O7" s="152"/>
      <c r="Q7" s="154"/>
      <c r="R7" s="154"/>
    </row>
    <row r="8" spans="1:18" ht="15" outlineLevel="1">
      <c r="A8" s="149"/>
      <c r="B8" s="58"/>
      <c r="C8" s="78" t="s">
        <v>417</v>
      </c>
      <c r="D8" s="57"/>
      <c r="E8" s="57"/>
      <c r="F8" s="57"/>
      <c r="G8" s="78" t="s">
        <v>417</v>
      </c>
      <c r="H8" s="57"/>
      <c r="I8" s="57"/>
      <c r="J8" s="57"/>
      <c r="K8" s="57"/>
      <c r="L8" s="57"/>
      <c r="M8" s="57"/>
      <c r="N8" s="57"/>
      <c r="O8" s="158"/>
      <c r="Q8" s="154"/>
      <c r="R8" s="154"/>
    </row>
    <row r="9" spans="1:18" ht="15.75" outlineLevel="1">
      <c r="A9" s="152"/>
      <c r="B9" s="159" t="s">
        <v>365</v>
      </c>
      <c r="C9" s="253" t="s">
        <v>20</v>
      </c>
      <c r="D9" s="254"/>
      <c r="E9" s="160"/>
      <c r="F9" s="161" t="s">
        <v>366</v>
      </c>
      <c r="G9" s="253" t="s">
        <v>24</v>
      </c>
      <c r="H9" s="255"/>
      <c r="I9" s="255"/>
      <c r="J9" s="255"/>
      <c r="K9" s="255"/>
      <c r="L9" s="255"/>
      <c r="M9" s="255"/>
      <c r="N9" s="256"/>
      <c r="O9" s="152"/>
      <c r="Q9" s="154"/>
      <c r="R9" s="154"/>
    </row>
    <row r="10" spans="1:18" ht="15" outlineLevel="1">
      <c r="A10" s="152"/>
      <c r="B10" s="162" t="s">
        <v>367</v>
      </c>
      <c r="C10" s="265" t="s">
        <v>240</v>
      </c>
      <c r="D10" s="266"/>
      <c r="E10" s="163"/>
      <c r="F10" s="164" t="s">
        <v>368</v>
      </c>
      <c r="G10" s="265" t="s">
        <v>232</v>
      </c>
      <c r="H10" s="267"/>
      <c r="I10" s="267"/>
      <c r="J10" s="267"/>
      <c r="K10" s="267"/>
      <c r="L10" s="267"/>
      <c r="M10" s="267"/>
      <c r="N10" s="268"/>
      <c r="O10" s="152"/>
      <c r="Q10" s="154"/>
      <c r="R10" s="154"/>
    </row>
    <row r="11" spans="1:18" ht="15" outlineLevel="1">
      <c r="A11" s="152"/>
      <c r="B11" s="165" t="s">
        <v>369</v>
      </c>
      <c r="C11" s="265" t="s">
        <v>234</v>
      </c>
      <c r="D11" s="266"/>
      <c r="E11" s="163"/>
      <c r="F11" s="166" t="s">
        <v>370</v>
      </c>
      <c r="G11" s="265" t="s">
        <v>238</v>
      </c>
      <c r="H11" s="267"/>
      <c r="I11" s="267"/>
      <c r="J11" s="267"/>
      <c r="K11" s="267"/>
      <c r="L11" s="267"/>
      <c r="M11" s="267"/>
      <c r="N11" s="268"/>
      <c r="O11" s="152"/>
      <c r="Q11" s="154"/>
      <c r="R11" s="154"/>
    </row>
    <row r="12" spans="1:18" ht="15" outlineLevel="1">
      <c r="A12" s="149"/>
      <c r="B12" s="167" t="s">
        <v>418</v>
      </c>
      <c r="C12" s="168"/>
      <c r="D12" s="169"/>
      <c r="E12" s="170"/>
      <c r="F12" s="167" t="s">
        <v>418</v>
      </c>
      <c r="G12" s="171"/>
      <c r="H12" s="171"/>
      <c r="I12" s="171"/>
      <c r="J12" s="171"/>
      <c r="K12" s="171"/>
      <c r="L12" s="171"/>
      <c r="M12" s="171"/>
      <c r="N12" s="171"/>
      <c r="O12" s="158"/>
      <c r="Q12" s="154"/>
      <c r="R12" s="154"/>
    </row>
    <row r="13" spans="1:18" ht="15" outlineLevel="1">
      <c r="A13" s="152"/>
      <c r="B13" s="162"/>
      <c r="C13" s="265" t="s">
        <v>240</v>
      </c>
      <c r="D13" s="266"/>
      <c r="E13" s="163"/>
      <c r="F13" s="164"/>
      <c r="G13" s="265" t="s">
        <v>232</v>
      </c>
      <c r="H13" s="267"/>
      <c r="I13" s="267"/>
      <c r="J13" s="267"/>
      <c r="K13" s="267"/>
      <c r="L13" s="267"/>
      <c r="M13" s="267"/>
      <c r="N13" s="268"/>
      <c r="O13" s="152"/>
      <c r="Q13" s="154"/>
      <c r="R13" s="154"/>
    </row>
    <row r="14" spans="1:18" ht="15" outlineLevel="1">
      <c r="A14" s="152"/>
      <c r="B14" s="172"/>
      <c r="C14" s="265" t="s">
        <v>234</v>
      </c>
      <c r="D14" s="266"/>
      <c r="E14" s="163"/>
      <c r="F14" s="173"/>
      <c r="G14" s="265" t="s">
        <v>238</v>
      </c>
      <c r="H14" s="267"/>
      <c r="I14" s="267"/>
      <c r="J14" s="267"/>
      <c r="K14" s="267"/>
      <c r="L14" s="267"/>
      <c r="M14" s="267"/>
      <c r="N14" s="268"/>
      <c r="O14" s="152"/>
      <c r="Q14" s="154"/>
      <c r="R14" s="154"/>
    </row>
    <row r="15" spans="1:18" ht="15.75" outlineLevel="1">
      <c r="A15" s="149"/>
      <c r="B15" s="57"/>
      <c r="C15" s="57"/>
      <c r="D15" s="57"/>
      <c r="E15" s="57"/>
      <c r="F15" s="63" t="s">
        <v>419</v>
      </c>
      <c r="G15" s="78"/>
      <c r="H15" s="78"/>
      <c r="I15" s="78"/>
      <c r="J15" s="57"/>
      <c r="K15" s="57"/>
      <c r="L15" s="57"/>
      <c r="M15" s="79"/>
      <c r="N15" s="58"/>
      <c r="O15" s="158"/>
      <c r="Q15" s="154"/>
      <c r="R15" s="154"/>
    </row>
    <row r="16" spans="1:18" ht="15" outlineLevel="1">
      <c r="A16" s="149"/>
      <c r="B16" s="135" t="s">
        <v>420</v>
      </c>
      <c r="C16" s="57"/>
      <c r="D16" s="57"/>
      <c r="E16" s="57"/>
      <c r="F16" s="174" t="s">
        <v>375</v>
      </c>
      <c r="G16" s="174" t="s">
        <v>376</v>
      </c>
      <c r="H16" s="174" t="s">
        <v>377</v>
      </c>
      <c r="I16" s="174" t="s">
        <v>378</v>
      </c>
      <c r="J16" s="174" t="s">
        <v>379</v>
      </c>
      <c r="K16" s="269" t="s">
        <v>6</v>
      </c>
      <c r="L16" s="270"/>
      <c r="M16" s="175" t="s">
        <v>380</v>
      </c>
      <c r="N16" s="176" t="s">
        <v>381</v>
      </c>
      <c r="O16" s="152"/>
      <c r="R16" s="154"/>
    </row>
    <row r="17" spans="1:18" ht="18" customHeight="1" outlineLevel="1">
      <c r="A17" s="152"/>
      <c r="B17" s="177" t="s">
        <v>382</v>
      </c>
      <c r="C17" s="178" t="str">
        <f>IF(+C10&gt;"",C10&amp;" - "&amp;G10,"")</f>
        <v>Sinishin Sofia - Brinaru Michelle</v>
      </c>
      <c r="D17" s="179"/>
      <c r="E17" s="180"/>
      <c r="F17" s="95">
        <v>4</v>
      </c>
      <c r="G17" s="95">
        <v>11</v>
      </c>
      <c r="H17" s="95">
        <v>9</v>
      </c>
      <c r="I17" s="95"/>
      <c r="J17" s="95"/>
      <c r="K17" s="181">
        <f>IF(ISBLANK(F17),"",COUNTIF(F17:J17,"&gt;=0"))</f>
        <v>3</v>
      </c>
      <c r="L17" s="182">
        <f>IF(ISBLANK(F17),"",(IF(LEFT(F17,1)="-",1,0)+IF(LEFT(G17,1)="-",1,0)+IF(LEFT(H17,1)="-",1,0)+IF(LEFT(I17,1)="-",1,0)+IF(LEFT(J17,1)="-",1,0)))</f>
        <v>0</v>
      </c>
      <c r="M17" s="183">
        <f aca="true" t="shared" si="0" ref="M17:N21">IF(K17=3,1,"")</f>
        <v>1</v>
      </c>
      <c r="N17" s="184">
        <f t="shared" si="0"/>
      </c>
      <c r="O17" s="152"/>
      <c r="Q17" s="154"/>
      <c r="R17" s="154"/>
    </row>
    <row r="18" spans="1:18" ht="18" customHeight="1" outlineLevel="1">
      <c r="A18" s="152"/>
      <c r="B18" s="177" t="s">
        <v>383</v>
      </c>
      <c r="C18" s="179" t="str">
        <f>IF(C11&gt;"",C11&amp;" - "&amp;G11,"")</f>
        <v>Sinishin Alisa - Saarialho Kaarina</v>
      </c>
      <c r="D18" s="178"/>
      <c r="E18" s="180"/>
      <c r="F18" s="94">
        <v>-8</v>
      </c>
      <c r="G18" s="95">
        <v>-2</v>
      </c>
      <c r="H18" s="95">
        <v>-4</v>
      </c>
      <c r="I18" s="95"/>
      <c r="J18" s="95"/>
      <c r="K18" s="181">
        <f>IF(ISBLANK(F18),"",COUNTIF(F18:J18,"&gt;=0"))</f>
        <v>0</v>
      </c>
      <c r="L18" s="182">
        <f>IF(ISBLANK(F18),"",(IF(LEFT(F18,1)="-",1,0)+IF(LEFT(G18,1)="-",1,0)+IF(LEFT(H18,1)="-",1,0)+IF(LEFT(I18,1)="-",1,0)+IF(LEFT(J18,1)="-",1,0)))</f>
        <v>3</v>
      </c>
      <c r="M18" s="183">
        <f t="shared" si="0"/>
      </c>
      <c r="N18" s="184">
        <f t="shared" si="0"/>
        <v>1</v>
      </c>
      <c r="O18" s="152"/>
      <c r="Q18" s="154"/>
      <c r="R18" s="154"/>
    </row>
    <row r="19" spans="1:18" ht="18" customHeight="1" outlineLevel="1">
      <c r="A19" s="152"/>
      <c r="B19" s="185" t="s">
        <v>421</v>
      </c>
      <c r="C19" s="186" t="str">
        <f>IF(C13&gt;"",C13&amp;" / "&amp;C14,"")</f>
        <v>Sinishin Sofia / Sinishin Alisa</v>
      </c>
      <c r="D19" s="187" t="str">
        <f>IF(G13&gt;"",G13&amp;" / "&amp;G14,"")</f>
        <v>Brinaru Michelle / Saarialho Kaarina</v>
      </c>
      <c r="E19" s="188"/>
      <c r="F19" s="189">
        <v>-9</v>
      </c>
      <c r="G19" s="190">
        <v>-10</v>
      </c>
      <c r="H19" s="191">
        <v>-5</v>
      </c>
      <c r="I19" s="191"/>
      <c r="J19" s="191"/>
      <c r="K19" s="181">
        <f>IF(ISBLANK(F19),"",COUNTIF(F19:J19,"&gt;=0"))</f>
        <v>0</v>
      </c>
      <c r="L19" s="182">
        <f>IF(ISBLANK(F19),"",(IF(LEFT(F19,1)="-",1,0)+IF(LEFT(G19,1)="-",1,0)+IF(LEFT(H19,1)="-",1,0)+IF(LEFT(I19,1)="-",1,0)+IF(LEFT(J19,1)="-",1,0)))</f>
        <v>3</v>
      </c>
      <c r="M19" s="183">
        <f t="shared" si="0"/>
      </c>
      <c r="N19" s="184">
        <f t="shared" si="0"/>
        <v>1</v>
      </c>
      <c r="O19" s="152"/>
      <c r="Q19" s="154"/>
      <c r="R19" s="154"/>
    </row>
    <row r="20" spans="1:18" ht="18" customHeight="1" outlineLevel="1">
      <c r="A20" s="152"/>
      <c r="B20" s="177" t="s">
        <v>390</v>
      </c>
      <c r="C20" s="179" t="str">
        <f>IF(+C10&gt;"",C10&amp;" - "&amp;G11,"")</f>
        <v>Sinishin Sofia - Saarialho Kaarina</v>
      </c>
      <c r="D20" s="178"/>
      <c r="E20" s="180"/>
      <c r="F20" s="121">
        <v>-3</v>
      </c>
      <c r="G20" s="95">
        <v>-3</v>
      </c>
      <c r="H20" s="95">
        <v>-8</v>
      </c>
      <c r="I20" s="95"/>
      <c r="J20" s="128"/>
      <c r="K20" s="181">
        <f>IF(ISBLANK(F20),"",COUNTIF(F20:J20,"&gt;=0"))</f>
        <v>0</v>
      </c>
      <c r="L20" s="182">
        <f>IF(ISBLANK(F20),"",(IF(LEFT(F20,1)="-",1,0)+IF(LEFT(G20,1)="-",1,0)+IF(LEFT(H20,1)="-",1,0)+IF(LEFT(I20,1)="-",1,0)+IF(LEFT(J20,1)="-",1,0)))</f>
        <v>3</v>
      </c>
      <c r="M20" s="183">
        <f t="shared" si="0"/>
      </c>
      <c r="N20" s="184">
        <f t="shared" si="0"/>
        <v>1</v>
      </c>
      <c r="O20" s="152"/>
      <c r="Q20" s="154"/>
      <c r="R20" s="154"/>
    </row>
    <row r="21" spans="1:18" ht="18" customHeight="1" outlineLevel="1" thickBot="1">
      <c r="A21" s="152"/>
      <c r="B21" s="177" t="s">
        <v>385</v>
      </c>
      <c r="C21" s="179" t="str">
        <f>IF(+C11&gt;"",C11&amp;" - "&amp;G10,"")</f>
        <v>Sinishin Alisa - Brinaru Michelle</v>
      </c>
      <c r="D21" s="178"/>
      <c r="E21" s="180"/>
      <c r="F21" s="128"/>
      <c r="G21" s="95"/>
      <c r="H21" s="128"/>
      <c r="I21" s="95"/>
      <c r="J21" s="95"/>
      <c r="K21" s="181">
        <f>IF(ISBLANK(F21),"",COUNTIF(F21:J21,"&gt;=0"))</f>
      </c>
      <c r="L21" s="192">
        <f>IF(ISBLANK(F21),"",(IF(LEFT(F21,1)="-",1,0)+IF(LEFT(G21,1)="-",1,0)+IF(LEFT(H21,1)="-",1,0)+IF(LEFT(I21,1)="-",1,0)+IF(LEFT(J21,1)="-",1,0)))</f>
      </c>
      <c r="M21" s="183">
        <f t="shared" si="0"/>
      </c>
      <c r="N21" s="184">
        <f t="shared" si="0"/>
      </c>
      <c r="O21" s="152"/>
      <c r="Q21" s="154"/>
      <c r="R21" s="154"/>
    </row>
    <row r="22" spans="1:18" ht="16.5" outlineLevel="1" thickBot="1">
      <c r="A22" s="149"/>
      <c r="B22" s="57"/>
      <c r="C22" s="57"/>
      <c r="D22" s="57"/>
      <c r="E22" s="57"/>
      <c r="F22" s="57"/>
      <c r="G22" s="57"/>
      <c r="H22" s="57"/>
      <c r="I22" s="193" t="s">
        <v>391</v>
      </c>
      <c r="J22" s="194"/>
      <c r="K22" s="195">
        <f>IF(ISBLANK(D17),"",SUM(K17:K21))</f>
      </c>
      <c r="L22" s="196">
        <f>IF(ISBLANK(E17),"",SUM(L17:L21))</f>
      </c>
      <c r="M22" s="197">
        <f>IF(ISBLANK(F17),"",SUM(M17:M21))</f>
        <v>1</v>
      </c>
      <c r="N22" s="198">
        <f>IF(ISBLANK(F17),"",SUM(N17:N21))</f>
        <v>3</v>
      </c>
      <c r="O22" s="152"/>
      <c r="Q22" s="154"/>
      <c r="R22" s="154"/>
    </row>
    <row r="23" spans="1:18" ht="15" outlineLevel="1">
      <c r="A23" s="149"/>
      <c r="B23" s="81" t="s">
        <v>392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158"/>
      <c r="Q23" s="154"/>
      <c r="R23" s="154"/>
    </row>
    <row r="24" spans="1:18" ht="15" outlineLevel="1">
      <c r="A24" s="149"/>
      <c r="B24" s="137" t="s">
        <v>393</v>
      </c>
      <c r="C24" s="137"/>
      <c r="D24" s="137" t="s">
        <v>394</v>
      </c>
      <c r="E24" s="56"/>
      <c r="F24" s="137"/>
      <c r="G24" s="137" t="s">
        <v>31</v>
      </c>
      <c r="H24" s="56"/>
      <c r="I24" s="137"/>
      <c r="J24" s="138" t="s">
        <v>395</v>
      </c>
      <c r="K24" s="58"/>
      <c r="L24" s="57"/>
      <c r="M24" s="57"/>
      <c r="N24" s="57"/>
      <c r="O24" s="158"/>
      <c r="Q24" s="154"/>
      <c r="R24" s="154"/>
    </row>
    <row r="25" spans="1:18" ht="18.75" outlineLevel="1" thickBot="1">
      <c r="A25" s="149"/>
      <c r="B25" s="57"/>
      <c r="C25" s="57"/>
      <c r="D25" s="57"/>
      <c r="E25" s="57"/>
      <c r="F25" s="57"/>
      <c r="G25" s="57"/>
      <c r="H25" s="57"/>
      <c r="I25" s="57"/>
      <c r="J25" s="271" t="str">
        <f>IF(M22=3,C9,IF(N22=3,G9,""))</f>
        <v>MBF</v>
      </c>
      <c r="K25" s="272"/>
      <c r="L25" s="272"/>
      <c r="M25" s="272"/>
      <c r="N25" s="273"/>
      <c r="O25" s="152"/>
      <c r="Q25" s="154"/>
      <c r="R25" s="154"/>
    </row>
    <row r="26" spans="1:18" ht="18" outlineLevel="1">
      <c r="A26" s="199"/>
      <c r="B26" s="200"/>
      <c r="C26" s="200"/>
      <c r="D26" s="200"/>
      <c r="E26" s="200"/>
      <c r="F26" s="200"/>
      <c r="G26" s="200"/>
      <c r="H26" s="200"/>
      <c r="I26" s="200"/>
      <c r="J26" s="201"/>
      <c r="K26" s="201"/>
      <c r="L26" s="201"/>
      <c r="M26" s="201"/>
      <c r="N26" s="201"/>
      <c r="O26" s="202"/>
      <c r="Q26" s="154"/>
      <c r="R26" s="154"/>
    </row>
    <row r="27" s="47" customFormat="1" ht="11.25"/>
    <row r="28" spans="1:18" ht="18.75">
      <c r="A28" s="48" t="s">
        <v>423</v>
      </c>
      <c r="B28" s="143"/>
      <c r="Q28" s="154"/>
      <c r="R28" s="154"/>
    </row>
    <row r="29" spans="1:17" ht="15.75" outlineLevel="1">
      <c r="A29" s="144"/>
      <c r="B29" s="145"/>
      <c r="C29" s="146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8"/>
      <c r="Q29" s="61" t="s">
        <v>409</v>
      </c>
    </row>
    <row r="30" spans="1:17" ht="15.75" outlineLevel="1">
      <c r="A30" s="149"/>
      <c r="B30" s="58"/>
      <c r="C30" s="81" t="s">
        <v>410</v>
      </c>
      <c r="D30" s="57"/>
      <c r="E30" s="57"/>
      <c r="F30" s="58"/>
      <c r="G30" s="150" t="s">
        <v>356</v>
      </c>
      <c r="H30" s="151"/>
      <c r="I30" s="261" t="s">
        <v>404</v>
      </c>
      <c r="J30" s="262"/>
      <c r="K30" s="262"/>
      <c r="L30" s="262"/>
      <c r="M30" s="262"/>
      <c r="N30" s="263"/>
      <c r="O30" s="152"/>
      <c r="Q30" s="61" t="s">
        <v>411</v>
      </c>
    </row>
    <row r="31" spans="1:18" ht="17.25" customHeight="1" outlineLevel="1">
      <c r="A31" s="149"/>
      <c r="B31" s="60"/>
      <c r="C31" s="153" t="s">
        <v>412</v>
      </c>
      <c r="D31" s="57"/>
      <c r="E31" s="57"/>
      <c r="F31" s="58"/>
      <c r="G31" s="150" t="s">
        <v>358</v>
      </c>
      <c r="H31" s="151"/>
      <c r="I31" s="261" t="s">
        <v>24</v>
      </c>
      <c r="J31" s="262"/>
      <c r="K31" s="262"/>
      <c r="L31" s="262"/>
      <c r="M31" s="262"/>
      <c r="N31" s="263"/>
      <c r="O31" s="152"/>
      <c r="Q31" s="154"/>
      <c r="R31" s="154"/>
    </row>
    <row r="32" spans="1:18" ht="15" outlineLevel="1">
      <c r="A32" s="149"/>
      <c r="B32" s="57"/>
      <c r="C32" s="155" t="s">
        <v>413</v>
      </c>
      <c r="D32" s="57"/>
      <c r="E32" s="57"/>
      <c r="F32" s="57"/>
      <c r="G32" s="150" t="s">
        <v>360</v>
      </c>
      <c r="H32" s="156"/>
      <c r="I32" s="264" t="s">
        <v>426</v>
      </c>
      <c r="J32" s="264"/>
      <c r="K32" s="264"/>
      <c r="L32" s="264"/>
      <c r="M32" s="264"/>
      <c r="N32" s="260"/>
      <c r="O32" s="152"/>
      <c r="Q32" s="154"/>
      <c r="R32" s="154"/>
    </row>
    <row r="33" spans="1:18" ht="15.75" outlineLevel="1">
      <c r="A33" s="149"/>
      <c r="B33" s="57"/>
      <c r="C33" s="57"/>
      <c r="D33" s="57"/>
      <c r="E33" s="57"/>
      <c r="F33" s="57"/>
      <c r="G33" s="150" t="s">
        <v>415</v>
      </c>
      <c r="H33" s="151"/>
      <c r="I33" s="257">
        <v>42084</v>
      </c>
      <c r="J33" s="258"/>
      <c r="K33" s="258"/>
      <c r="L33" s="157" t="s">
        <v>416</v>
      </c>
      <c r="M33" s="259">
        <v>0.4166666666666667</v>
      </c>
      <c r="N33" s="260"/>
      <c r="O33" s="152"/>
      <c r="Q33" s="154"/>
      <c r="R33" s="154"/>
    </row>
    <row r="34" spans="1:18" ht="15" outlineLevel="1">
      <c r="A34" s="149"/>
      <c r="B34" s="58"/>
      <c r="C34" s="78" t="s">
        <v>417</v>
      </c>
      <c r="D34" s="57"/>
      <c r="E34" s="57"/>
      <c r="F34" s="57"/>
      <c r="G34" s="78" t="s">
        <v>417</v>
      </c>
      <c r="H34" s="57"/>
      <c r="I34" s="57"/>
      <c r="J34" s="57"/>
      <c r="K34" s="57"/>
      <c r="L34" s="57"/>
      <c r="M34" s="57"/>
      <c r="N34" s="57"/>
      <c r="O34" s="158"/>
      <c r="Q34" s="154"/>
      <c r="R34" s="154"/>
    </row>
    <row r="35" spans="1:18" ht="15.75" outlineLevel="1">
      <c r="A35" s="152"/>
      <c r="B35" s="159" t="s">
        <v>365</v>
      </c>
      <c r="C35" s="253" t="s">
        <v>16</v>
      </c>
      <c r="D35" s="254"/>
      <c r="E35" s="160"/>
      <c r="F35" s="161" t="s">
        <v>366</v>
      </c>
      <c r="G35" s="253" t="s">
        <v>20</v>
      </c>
      <c r="H35" s="255"/>
      <c r="I35" s="255"/>
      <c r="J35" s="255"/>
      <c r="K35" s="255"/>
      <c r="L35" s="255"/>
      <c r="M35" s="255"/>
      <c r="N35" s="256"/>
      <c r="O35" s="152"/>
      <c r="Q35" s="154"/>
      <c r="R35" s="154"/>
    </row>
    <row r="36" spans="1:18" ht="15" outlineLevel="1">
      <c r="A36" s="152"/>
      <c r="B36" s="162" t="s">
        <v>367</v>
      </c>
      <c r="C36" s="265" t="s">
        <v>236</v>
      </c>
      <c r="D36" s="266"/>
      <c r="E36" s="163"/>
      <c r="F36" s="164" t="s">
        <v>368</v>
      </c>
      <c r="G36" s="265" t="s">
        <v>234</v>
      </c>
      <c r="H36" s="267"/>
      <c r="I36" s="267"/>
      <c r="J36" s="267"/>
      <c r="K36" s="267"/>
      <c r="L36" s="267"/>
      <c r="M36" s="267"/>
      <c r="N36" s="268"/>
      <c r="O36" s="152"/>
      <c r="Q36" s="154"/>
      <c r="R36" s="154"/>
    </row>
    <row r="37" spans="1:18" ht="15" outlineLevel="1">
      <c r="A37" s="152"/>
      <c r="B37" s="165" t="s">
        <v>369</v>
      </c>
      <c r="C37" s="265" t="s">
        <v>429</v>
      </c>
      <c r="D37" s="266"/>
      <c r="E37" s="163"/>
      <c r="F37" s="166" t="s">
        <v>370</v>
      </c>
      <c r="G37" s="265" t="s">
        <v>240</v>
      </c>
      <c r="H37" s="267"/>
      <c r="I37" s="267"/>
      <c r="J37" s="267"/>
      <c r="K37" s="267"/>
      <c r="L37" s="267"/>
      <c r="M37" s="267"/>
      <c r="N37" s="268"/>
      <c r="O37" s="152"/>
      <c r="Q37" s="154"/>
      <c r="R37" s="154"/>
    </row>
    <row r="38" spans="1:18" ht="15" outlineLevel="1">
      <c r="A38" s="149"/>
      <c r="B38" s="167" t="s">
        <v>418</v>
      </c>
      <c r="C38" s="168"/>
      <c r="D38" s="169"/>
      <c r="E38" s="170"/>
      <c r="F38" s="167" t="s">
        <v>418</v>
      </c>
      <c r="G38" s="171"/>
      <c r="H38" s="171"/>
      <c r="I38" s="171"/>
      <c r="J38" s="171"/>
      <c r="K38" s="171"/>
      <c r="L38" s="171"/>
      <c r="M38" s="171"/>
      <c r="N38" s="171"/>
      <c r="O38" s="158"/>
      <c r="Q38" s="154"/>
      <c r="R38" s="154"/>
    </row>
    <row r="39" spans="1:18" ht="15" outlineLevel="1">
      <c r="A39" s="152"/>
      <c r="B39" s="162"/>
      <c r="C39" s="265" t="s">
        <v>236</v>
      </c>
      <c r="D39" s="266"/>
      <c r="E39" s="163"/>
      <c r="F39" s="164"/>
      <c r="G39" s="265" t="s">
        <v>234</v>
      </c>
      <c r="H39" s="267"/>
      <c r="I39" s="267"/>
      <c r="J39" s="267"/>
      <c r="K39" s="267"/>
      <c r="L39" s="267"/>
      <c r="M39" s="267"/>
      <c r="N39" s="268"/>
      <c r="O39" s="152"/>
      <c r="Q39" s="154"/>
      <c r="R39" s="154"/>
    </row>
    <row r="40" spans="1:18" ht="15" outlineLevel="1">
      <c r="A40" s="152"/>
      <c r="B40" s="172"/>
      <c r="C40" s="265" t="s">
        <v>429</v>
      </c>
      <c r="D40" s="266"/>
      <c r="E40" s="163"/>
      <c r="F40" s="173"/>
      <c r="G40" s="265" t="s">
        <v>240</v>
      </c>
      <c r="H40" s="267"/>
      <c r="I40" s="267"/>
      <c r="J40" s="267"/>
      <c r="K40" s="267"/>
      <c r="L40" s="267"/>
      <c r="M40" s="267"/>
      <c r="N40" s="268"/>
      <c r="O40" s="152"/>
      <c r="Q40" s="154"/>
      <c r="R40" s="154"/>
    </row>
    <row r="41" spans="1:18" ht="15.75" outlineLevel="1">
      <c r="A41" s="149"/>
      <c r="B41" s="57"/>
      <c r="C41" s="57"/>
      <c r="D41" s="57"/>
      <c r="E41" s="57"/>
      <c r="F41" s="63" t="s">
        <v>419</v>
      </c>
      <c r="G41" s="78"/>
      <c r="H41" s="78"/>
      <c r="I41" s="78"/>
      <c r="J41" s="57"/>
      <c r="K41" s="57"/>
      <c r="L41" s="57"/>
      <c r="M41" s="79"/>
      <c r="N41" s="58"/>
      <c r="O41" s="158"/>
      <c r="Q41" s="154"/>
      <c r="R41" s="154"/>
    </row>
    <row r="42" spans="1:18" ht="15" outlineLevel="1">
      <c r="A42" s="149"/>
      <c r="B42" s="135" t="s">
        <v>420</v>
      </c>
      <c r="C42" s="57"/>
      <c r="D42" s="57"/>
      <c r="E42" s="57"/>
      <c r="F42" s="174" t="s">
        <v>375</v>
      </c>
      <c r="G42" s="174" t="s">
        <v>376</v>
      </c>
      <c r="H42" s="174" t="s">
        <v>377</v>
      </c>
      <c r="I42" s="174" t="s">
        <v>378</v>
      </c>
      <c r="J42" s="174" t="s">
        <v>379</v>
      </c>
      <c r="K42" s="269" t="s">
        <v>6</v>
      </c>
      <c r="L42" s="270"/>
      <c r="M42" s="175" t="s">
        <v>380</v>
      </c>
      <c r="N42" s="176" t="s">
        <v>381</v>
      </c>
      <c r="O42" s="152"/>
      <c r="R42" s="154"/>
    </row>
    <row r="43" spans="1:18" ht="18" customHeight="1" outlineLevel="1">
      <c r="A43" s="152"/>
      <c r="B43" s="177" t="s">
        <v>382</v>
      </c>
      <c r="C43" s="178" t="str">
        <f>IF(+C36&gt;"",C36&amp;" - "&amp;G36,"")</f>
        <v>Nerman Ksenia - Sinishin Alisa</v>
      </c>
      <c r="D43" s="179"/>
      <c r="E43" s="180"/>
      <c r="F43" s="95">
        <v>1</v>
      </c>
      <c r="G43" s="95">
        <v>3</v>
      </c>
      <c r="H43" s="95">
        <v>0</v>
      </c>
      <c r="I43" s="95"/>
      <c r="J43" s="95"/>
      <c r="K43" s="181">
        <f>IF(ISBLANK(F43),"",COUNTIF(F43:J43,"&gt;=0"))</f>
        <v>3</v>
      </c>
      <c r="L43" s="182">
        <f>IF(ISBLANK(F43),"",(IF(LEFT(F43,1)="-",1,0)+IF(LEFT(G43,1)="-",1,0)+IF(LEFT(H43,1)="-",1,0)+IF(LEFT(I43,1)="-",1,0)+IF(LEFT(J43,1)="-",1,0)))</f>
        <v>0</v>
      </c>
      <c r="M43" s="183">
        <f aca="true" t="shared" si="1" ref="M43:N47">IF(K43=3,1,"")</f>
        <v>1</v>
      </c>
      <c r="N43" s="184">
        <f t="shared" si="1"/>
      </c>
      <c r="O43" s="152"/>
      <c r="Q43" s="154"/>
      <c r="R43" s="154"/>
    </row>
    <row r="44" spans="1:18" ht="18" customHeight="1" outlineLevel="1">
      <c r="A44" s="152"/>
      <c r="B44" s="177" t="s">
        <v>383</v>
      </c>
      <c r="C44" s="179" t="str">
        <f>IF(C37&gt;"",C37&amp;" - "&amp;G37,"")</f>
        <v>Seppänen Alexandra - Sinishin Sofia</v>
      </c>
      <c r="D44" s="178"/>
      <c r="E44" s="180"/>
      <c r="F44" s="94">
        <v>-2</v>
      </c>
      <c r="G44" s="95">
        <v>-5</v>
      </c>
      <c r="H44" s="95">
        <v>-5</v>
      </c>
      <c r="I44" s="95"/>
      <c r="J44" s="95"/>
      <c r="K44" s="181">
        <f>IF(ISBLANK(F44),"",COUNTIF(F44:J44,"&gt;=0"))</f>
        <v>0</v>
      </c>
      <c r="L44" s="182">
        <f>IF(ISBLANK(F44),"",(IF(LEFT(F44,1)="-",1,0)+IF(LEFT(G44,1)="-",1,0)+IF(LEFT(H44,1)="-",1,0)+IF(LEFT(I44,1)="-",1,0)+IF(LEFT(J44,1)="-",1,0)))</f>
        <v>3</v>
      </c>
      <c r="M44" s="183">
        <f t="shared" si="1"/>
      </c>
      <c r="N44" s="184">
        <f t="shared" si="1"/>
        <v>1</v>
      </c>
      <c r="O44" s="152"/>
      <c r="Q44" s="154"/>
      <c r="R44" s="154"/>
    </row>
    <row r="45" spans="1:18" ht="18" customHeight="1" outlineLevel="1">
      <c r="A45" s="152"/>
      <c r="B45" s="185" t="s">
        <v>421</v>
      </c>
      <c r="C45" s="186" t="str">
        <f>IF(C39&gt;"",C39&amp;" / "&amp;C40,"")</f>
        <v>Nerman Ksenia / Seppänen Alexandra</v>
      </c>
      <c r="D45" s="187" t="str">
        <f>IF(G39&gt;"",G39&amp;" / "&amp;G40,"")</f>
        <v>Sinishin Alisa / Sinishin Sofia</v>
      </c>
      <c r="E45" s="188"/>
      <c r="F45" s="189">
        <v>-7</v>
      </c>
      <c r="G45" s="190">
        <v>7</v>
      </c>
      <c r="H45" s="191">
        <v>-9</v>
      </c>
      <c r="I45" s="191">
        <v>3</v>
      </c>
      <c r="J45" s="191">
        <v>4</v>
      </c>
      <c r="K45" s="181">
        <f>IF(ISBLANK(F45),"",COUNTIF(F45:J45,"&gt;=0"))</f>
        <v>3</v>
      </c>
      <c r="L45" s="182">
        <f>IF(ISBLANK(F45),"",(IF(LEFT(F45,1)="-",1,0)+IF(LEFT(G45,1)="-",1,0)+IF(LEFT(H45,1)="-",1,0)+IF(LEFT(I45,1)="-",1,0)+IF(LEFT(J45,1)="-",1,0)))</f>
        <v>2</v>
      </c>
      <c r="M45" s="183">
        <f t="shared" si="1"/>
        <v>1</v>
      </c>
      <c r="N45" s="184">
        <f t="shared" si="1"/>
      </c>
      <c r="O45" s="152"/>
      <c r="Q45" s="154"/>
      <c r="R45" s="154"/>
    </row>
    <row r="46" spans="1:18" ht="18" customHeight="1" outlineLevel="1">
      <c r="A46" s="152"/>
      <c r="B46" s="177" t="s">
        <v>390</v>
      </c>
      <c r="C46" s="179" t="str">
        <f>IF(+C36&gt;"",C36&amp;" - "&amp;G37,"")</f>
        <v>Nerman Ksenia - Sinishin Sofia</v>
      </c>
      <c r="D46" s="178"/>
      <c r="E46" s="180"/>
      <c r="F46" s="121">
        <v>5</v>
      </c>
      <c r="G46" s="95">
        <v>5</v>
      </c>
      <c r="H46" s="95">
        <v>4</v>
      </c>
      <c r="I46" s="95"/>
      <c r="J46" s="128"/>
      <c r="K46" s="181">
        <f>IF(ISBLANK(F46),"",COUNTIF(F46:J46,"&gt;=0"))</f>
        <v>3</v>
      </c>
      <c r="L46" s="182">
        <f>IF(ISBLANK(F46),"",(IF(LEFT(F46,1)="-",1,0)+IF(LEFT(G46,1)="-",1,0)+IF(LEFT(H46,1)="-",1,0)+IF(LEFT(I46,1)="-",1,0)+IF(LEFT(J46,1)="-",1,0)))</f>
        <v>0</v>
      </c>
      <c r="M46" s="183">
        <f t="shared" si="1"/>
        <v>1</v>
      </c>
      <c r="N46" s="184">
        <f t="shared" si="1"/>
      </c>
      <c r="O46" s="152"/>
      <c r="Q46" s="154"/>
      <c r="R46" s="154"/>
    </row>
    <row r="47" spans="1:18" ht="18" customHeight="1" outlineLevel="1" thickBot="1">
      <c r="A47" s="152"/>
      <c r="B47" s="177" t="s">
        <v>385</v>
      </c>
      <c r="C47" s="179" t="str">
        <f>IF(+C37&gt;"",C37&amp;" - "&amp;G36,"")</f>
        <v>Seppänen Alexandra - Sinishin Alisa</v>
      </c>
      <c r="D47" s="178"/>
      <c r="E47" s="180"/>
      <c r="F47" s="128"/>
      <c r="G47" s="95"/>
      <c r="H47" s="128"/>
      <c r="I47" s="95"/>
      <c r="J47" s="95"/>
      <c r="K47" s="181">
        <f>IF(ISBLANK(F47),"",COUNTIF(F47:J47,"&gt;=0"))</f>
      </c>
      <c r="L47" s="192">
        <f>IF(ISBLANK(F47),"",(IF(LEFT(F47,1)="-",1,0)+IF(LEFT(G47,1)="-",1,0)+IF(LEFT(H47,1)="-",1,0)+IF(LEFT(I47,1)="-",1,0)+IF(LEFT(J47,1)="-",1,0)))</f>
      </c>
      <c r="M47" s="183">
        <f t="shared" si="1"/>
      </c>
      <c r="N47" s="184">
        <f t="shared" si="1"/>
      </c>
      <c r="O47" s="152"/>
      <c r="Q47" s="154"/>
      <c r="R47" s="154"/>
    </row>
    <row r="48" spans="1:18" ht="16.5" outlineLevel="1" thickBot="1">
      <c r="A48" s="149"/>
      <c r="B48" s="57"/>
      <c r="C48" s="57"/>
      <c r="D48" s="57"/>
      <c r="E48" s="57"/>
      <c r="F48" s="57"/>
      <c r="G48" s="57"/>
      <c r="H48" s="57"/>
      <c r="I48" s="193" t="s">
        <v>391</v>
      </c>
      <c r="J48" s="194"/>
      <c r="K48" s="195">
        <f>IF(ISBLANK(D43),"",SUM(K43:K47))</f>
      </c>
      <c r="L48" s="196">
        <f>IF(ISBLANK(E43),"",SUM(L43:L47))</f>
      </c>
      <c r="M48" s="197">
        <f>IF(ISBLANK(F43),"",SUM(M43:M47))</f>
        <v>3</v>
      </c>
      <c r="N48" s="198">
        <f>IF(ISBLANK(F43),"",SUM(N43:N47))</f>
        <v>1</v>
      </c>
      <c r="O48" s="152"/>
      <c r="Q48" s="154"/>
      <c r="R48" s="154"/>
    </row>
    <row r="49" spans="1:18" ht="15" outlineLevel="1">
      <c r="A49" s="149"/>
      <c r="B49" s="81" t="s">
        <v>392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158"/>
      <c r="Q49" s="154"/>
      <c r="R49" s="154"/>
    </row>
    <row r="50" spans="1:18" ht="15" outlineLevel="1">
      <c r="A50" s="149"/>
      <c r="B50" s="137" t="s">
        <v>393</v>
      </c>
      <c r="C50" s="137"/>
      <c r="D50" s="137" t="s">
        <v>394</v>
      </c>
      <c r="E50" s="56"/>
      <c r="F50" s="137"/>
      <c r="G50" s="137" t="s">
        <v>31</v>
      </c>
      <c r="H50" s="56"/>
      <c r="I50" s="137"/>
      <c r="J50" s="138" t="s">
        <v>395</v>
      </c>
      <c r="K50" s="58"/>
      <c r="L50" s="57"/>
      <c r="M50" s="57"/>
      <c r="N50" s="57"/>
      <c r="O50" s="158"/>
      <c r="Q50" s="154"/>
      <c r="R50" s="154"/>
    </row>
    <row r="51" spans="1:18" ht="18.75" outlineLevel="1" thickBot="1">
      <c r="A51" s="149"/>
      <c r="B51" s="57"/>
      <c r="C51" s="57"/>
      <c r="D51" s="57"/>
      <c r="E51" s="57"/>
      <c r="F51" s="57"/>
      <c r="G51" s="57"/>
      <c r="H51" s="57"/>
      <c r="I51" s="57"/>
      <c r="J51" s="271" t="str">
        <f>IF(M48=3,C35,IF(N48=3,G35,""))</f>
        <v>Spinni</v>
      </c>
      <c r="K51" s="272"/>
      <c r="L51" s="272"/>
      <c r="M51" s="272"/>
      <c r="N51" s="273"/>
      <c r="O51" s="152"/>
      <c r="Q51" s="154"/>
      <c r="R51" s="154"/>
    </row>
    <row r="52" spans="1:18" ht="18" outlineLevel="1">
      <c r="A52" s="199"/>
      <c r="B52" s="200"/>
      <c r="C52" s="200"/>
      <c r="D52" s="200"/>
      <c r="E52" s="200"/>
      <c r="F52" s="200"/>
      <c r="G52" s="200"/>
      <c r="H52" s="200"/>
      <c r="I52" s="200"/>
      <c r="J52" s="201"/>
      <c r="K52" s="201"/>
      <c r="L52" s="201"/>
      <c r="M52" s="201"/>
      <c r="N52" s="201"/>
      <c r="O52" s="202"/>
      <c r="Q52" s="154"/>
      <c r="R52" s="154"/>
    </row>
    <row r="53" s="47" customFormat="1" ht="11.25"/>
    <row r="54" ht="18.75">
      <c r="A54" s="48" t="s">
        <v>424</v>
      </c>
    </row>
    <row r="55" spans="1:17" ht="15.75" outlineLevel="1">
      <c r="A55" s="144"/>
      <c r="B55" s="145"/>
      <c r="C55" s="146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8"/>
      <c r="Q55" s="61" t="s">
        <v>409</v>
      </c>
    </row>
    <row r="56" spans="1:17" ht="15.75" outlineLevel="1">
      <c r="A56" s="149"/>
      <c r="B56" s="58"/>
      <c r="C56" s="81" t="s">
        <v>410</v>
      </c>
      <c r="D56" s="57"/>
      <c r="E56" s="57"/>
      <c r="F56" s="58"/>
      <c r="G56" s="150" t="s">
        <v>356</v>
      </c>
      <c r="H56" s="151"/>
      <c r="I56" s="261" t="s">
        <v>404</v>
      </c>
      <c r="J56" s="262"/>
      <c r="K56" s="262"/>
      <c r="L56" s="262"/>
      <c r="M56" s="262"/>
      <c r="N56" s="263"/>
      <c r="O56" s="152"/>
      <c r="Q56" s="61" t="s">
        <v>411</v>
      </c>
    </row>
    <row r="57" spans="1:18" ht="17.25" customHeight="1" outlineLevel="1">
      <c r="A57" s="149"/>
      <c r="B57" s="60"/>
      <c r="C57" s="153" t="s">
        <v>412</v>
      </c>
      <c r="D57" s="57"/>
      <c r="E57" s="57"/>
      <c r="F57" s="58"/>
      <c r="G57" s="150" t="s">
        <v>358</v>
      </c>
      <c r="H57" s="151"/>
      <c r="I57" s="261" t="s">
        <v>24</v>
      </c>
      <c r="J57" s="262"/>
      <c r="K57" s="262"/>
      <c r="L57" s="262"/>
      <c r="M57" s="262"/>
      <c r="N57" s="263"/>
      <c r="O57" s="152"/>
      <c r="Q57" s="154"/>
      <c r="R57" s="154"/>
    </row>
    <row r="58" spans="1:18" ht="15" outlineLevel="1">
      <c r="A58" s="149"/>
      <c r="B58" s="57"/>
      <c r="C58" s="155" t="s">
        <v>413</v>
      </c>
      <c r="D58" s="57"/>
      <c r="E58" s="57"/>
      <c r="F58" s="57"/>
      <c r="G58" s="150" t="s">
        <v>360</v>
      </c>
      <c r="H58" s="156"/>
      <c r="I58" s="264" t="s">
        <v>426</v>
      </c>
      <c r="J58" s="264"/>
      <c r="K58" s="264"/>
      <c r="L58" s="264"/>
      <c r="M58" s="264"/>
      <c r="N58" s="260"/>
      <c r="O58" s="152"/>
      <c r="Q58" s="154"/>
      <c r="R58" s="154"/>
    </row>
    <row r="59" spans="1:18" ht="15.75" outlineLevel="1">
      <c r="A59" s="149"/>
      <c r="B59" s="57"/>
      <c r="C59" s="57"/>
      <c r="D59" s="57"/>
      <c r="E59" s="57"/>
      <c r="F59" s="57"/>
      <c r="G59" s="150" t="s">
        <v>415</v>
      </c>
      <c r="H59" s="151"/>
      <c r="I59" s="257">
        <v>42084</v>
      </c>
      <c r="J59" s="258"/>
      <c r="K59" s="258"/>
      <c r="L59" s="157" t="s">
        <v>416</v>
      </c>
      <c r="M59" s="259">
        <v>0.4166666666666667</v>
      </c>
      <c r="N59" s="260"/>
      <c r="O59" s="152"/>
      <c r="Q59" s="154"/>
      <c r="R59" s="154"/>
    </row>
    <row r="60" spans="1:18" ht="15" outlineLevel="1">
      <c r="A60" s="149"/>
      <c r="B60" s="58"/>
      <c r="C60" s="78" t="s">
        <v>417</v>
      </c>
      <c r="D60" s="57"/>
      <c r="E60" s="57"/>
      <c r="F60" s="57"/>
      <c r="G60" s="78" t="s">
        <v>417</v>
      </c>
      <c r="H60" s="57"/>
      <c r="I60" s="57"/>
      <c r="J60" s="57"/>
      <c r="K60" s="57"/>
      <c r="L60" s="57"/>
      <c r="M60" s="57"/>
      <c r="N60" s="57"/>
      <c r="O60" s="158"/>
      <c r="Q60" s="154"/>
      <c r="R60" s="154"/>
    </row>
    <row r="61" spans="1:18" ht="15.75" outlineLevel="1">
      <c r="A61" s="152"/>
      <c r="B61" s="159" t="s">
        <v>365</v>
      </c>
      <c r="C61" s="253" t="s">
        <v>24</v>
      </c>
      <c r="D61" s="254"/>
      <c r="E61" s="160"/>
      <c r="F61" s="161" t="s">
        <v>366</v>
      </c>
      <c r="G61" s="253" t="s">
        <v>16</v>
      </c>
      <c r="H61" s="255"/>
      <c r="I61" s="255"/>
      <c r="J61" s="255"/>
      <c r="K61" s="255"/>
      <c r="L61" s="255"/>
      <c r="M61" s="255"/>
      <c r="N61" s="256"/>
      <c r="O61" s="152"/>
      <c r="Q61" s="154"/>
      <c r="R61" s="154"/>
    </row>
    <row r="62" spans="1:18" ht="15" outlineLevel="1">
      <c r="A62" s="152"/>
      <c r="B62" s="162" t="s">
        <v>367</v>
      </c>
      <c r="C62" s="265" t="s">
        <v>238</v>
      </c>
      <c r="D62" s="266"/>
      <c r="E62" s="163"/>
      <c r="F62" s="164" t="s">
        <v>368</v>
      </c>
      <c r="G62" s="265" t="s">
        <v>236</v>
      </c>
      <c r="H62" s="267"/>
      <c r="I62" s="267"/>
      <c r="J62" s="267"/>
      <c r="K62" s="267"/>
      <c r="L62" s="267"/>
      <c r="M62" s="267"/>
      <c r="N62" s="268"/>
      <c r="O62" s="152"/>
      <c r="Q62" s="154"/>
      <c r="R62" s="154"/>
    </row>
    <row r="63" spans="1:18" ht="15" outlineLevel="1">
      <c r="A63" s="152"/>
      <c r="B63" s="165" t="s">
        <v>369</v>
      </c>
      <c r="C63" s="265" t="s">
        <v>232</v>
      </c>
      <c r="D63" s="266"/>
      <c r="E63" s="163"/>
      <c r="F63" s="166" t="s">
        <v>370</v>
      </c>
      <c r="G63" s="265" t="s">
        <v>434</v>
      </c>
      <c r="H63" s="267"/>
      <c r="I63" s="267"/>
      <c r="J63" s="267"/>
      <c r="K63" s="267"/>
      <c r="L63" s="267"/>
      <c r="M63" s="267"/>
      <c r="N63" s="268"/>
      <c r="O63" s="152"/>
      <c r="Q63" s="154"/>
      <c r="R63" s="154"/>
    </row>
    <row r="64" spans="1:18" ht="15" outlineLevel="1">
      <c r="A64" s="149"/>
      <c r="B64" s="167" t="s">
        <v>418</v>
      </c>
      <c r="C64" s="168"/>
      <c r="D64" s="169"/>
      <c r="E64" s="170"/>
      <c r="F64" s="167" t="s">
        <v>418</v>
      </c>
      <c r="G64" s="171"/>
      <c r="H64" s="171"/>
      <c r="I64" s="171"/>
      <c r="J64" s="171"/>
      <c r="K64" s="171"/>
      <c r="L64" s="171"/>
      <c r="M64" s="171"/>
      <c r="N64" s="171"/>
      <c r="O64" s="158"/>
      <c r="Q64" s="154"/>
      <c r="R64" s="154"/>
    </row>
    <row r="65" spans="1:18" ht="15" outlineLevel="1">
      <c r="A65" s="152"/>
      <c r="B65" s="162"/>
      <c r="C65" s="265" t="s">
        <v>238</v>
      </c>
      <c r="D65" s="266"/>
      <c r="E65" s="163"/>
      <c r="F65" s="164"/>
      <c r="G65" s="265" t="s">
        <v>236</v>
      </c>
      <c r="H65" s="267"/>
      <c r="I65" s="267"/>
      <c r="J65" s="267"/>
      <c r="K65" s="267"/>
      <c r="L65" s="267"/>
      <c r="M65" s="267"/>
      <c r="N65" s="268"/>
      <c r="O65" s="152"/>
      <c r="Q65" s="154"/>
      <c r="R65" s="154"/>
    </row>
    <row r="66" spans="1:18" ht="15" outlineLevel="1">
      <c r="A66" s="152"/>
      <c r="B66" s="172"/>
      <c r="C66" s="265" t="s">
        <v>232</v>
      </c>
      <c r="D66" s="266"/>
      <c r="E66" s="163"/>
      <c r="F66" s="173"/>
      <c r="G66" s="265" t="s">
        <v>434</v>
      </c>
      <c r="H66" s="267"/>
      <c r="I66" s="267"/>
      <c r="J66" s="267"/>
      <c r="K66" s="267"/>
      <c r="L66" s="267"/>
      <c r="M66" s="267"/>
      <c r="N66" s="268"/>
      <c r="O66" s="152"/>
      <c r="Q66" s="154"/>
      <c r="R66" s="154"/>
    </row>
    <row r="67" spans="1:18" ht="15.75" outlineLevel="1">
      <c r="A67" s="149"/>
      <c r="B67" s="57"/>
      <c r="C67" s="57"/>
      <c r="D67" s="57"/>
      <c r="E67" s="57"/>
      <c r="F67" s="63" t="s">
        <v>419</v>
      </c>
      <c r="G67" s="78"/>
      <c r="H67" s="78"/>
      <c r="I67" s="78"/>
      <c r="J67" s="57"/>
      <c r="K67" s="57"/>
      <c r="L67" s="57"/>
      <c r="M67" s="79"/>
      <c r="N67" s="58"/>
      <c r="O67" s="158"/>
      <c r="Q67" s="154"/>
      <c r="R67" s="154"/>
    </row>
    <row r="68" spans="1:18" ht="15" outlineLevel="1">
      <c r="A68" s="149"/>
      <c r="B68" s="135" t="s">
        <v>420</v>
      </c>
      <c r="C68" s="57"/>
      <c r="D68" s="57"/>
      <c r="E68" s="57"/>
      <c r="F68" s="174" t="s">
        <v>375</v>
      </c>
      <c r="G68" s="174" t="s">
        <v>376</v>
      </c>
      <c r="H68" s="174" t="s">
        <v>377</v>
      </c>
      <c r="I68" s="174" t="s">
        <v>378</v>
      </c>
      <c r="J68" s="174" t="s">
        <v>379</v>
      </c>
      <c r="K68" s="269" t="s">
        <v>6</v>
      </c>
      <c r="L68" s="270"/>
      <c r="M68" s="175" t="s">
        <v>380</v>
      </c>
      <c r="N68" s="176" t="s">
        <v>381</v>
      </c>
      <c r="O68" s="152"/>
      <c r="R68" s="154"/>
    </row>
    <row r="69" spans="1:18" ht="18" customHeight="1" outlineLevel="1">
      <c r="A69" s="152"/>
      <c r="B69" s="177" t="s">
        <v>382</v>
      </c>
      <c r="C69" s="178" t="str">
        <f>IF(+C62&gt;"",C62&amp;" - "&amp;G62,"")</f>
        <v>Saarialho Kaarina - Nerman Ksenia</v>
      </c>
      <c r="D69" s="179"/>
      <c r="E69" s="180"/>
      <c r="F69" s="95">
        <v>-4</v>
      </c>
      <c r="G69" s="95">
        <v>-7</v>
      </c>
      <c r="H69" s="95">
        <v>6</v>
      </c>
      <c r="I69" s="95">
        <v>5</v>
      </c>
      <c r="J69" s="95">
        <v>7</v>
      </c>
      <c r="K69" s="181">
        <f>IF(ISBLANK(F69),"",COUNTIF(F69:J69,"&gt;=0"))</f>
        <v>3</v>
      </c>
      <c r="L69" s="182">
        <f>IF(ISBLANK(F69),"",(IF(LEFT(F69,1)="-",1,0)+IF(LEFT(G69,1)="-",1,0)+IF(LEFT(H69,1)="-",1,0)+IF(LEFT(I69,1)="-",1,0)+IF(LEFT(J69,1)="-",1,0)))</f>
        <v>2</v>
      </c>
      <c r="M69" s="183">
        <f aca="true" t="shared" si="2" ref="M69:N73">IF(K69=3,1,"")</f>
        <v>1</v>
      </c>
      <c r="N69" s="184">
        <f t="shared" si="2"/>
      </c>
      <c r="O69" s="152"/>
      <c r="Q69" s="154"/>
      <c r="R69" s="154"/>
    </row>
    <row r="70" spans="1:18" ht="18" customHeight="1" outlineLevel="1">
      <c r="A70" s="152"/>
      <c r="B70" s="177" t="s">
        <v>383</v>
      </c>
      <c r="C70" s="179" t="str">
        <f>IF(C63&gt;"",C63&amp;" - "&amp;G63,"")</f>
        <v>Brinaru Michelle - Vlasova Alisa</v>
      </c>
      <c r="D70" s="178"/>
      <c r="E70" s="180"/>
      <c r="F70" s="94">
        <v>0</v>
      </c>
      <c r="G70" s="95">
        <v>6</v>
      </c>
      <c r="H70" s="95">
        <v>8</v>
      </c>
      <c r="I70" s="95"/>
      <c r="J70" s="95"/>
      <c r="K70" s="181">
        <f>IF(ISBLANK(F70),"",COUNTIF(F70:J70,"&gt;=0"))</f>
        <v>3</v>
      </c>
      <c r="L70" s="182">
        <f>IF(ISBLANK(F70),"",(IF(LEFT(F70,1)="-",1,0)+IF(LEFT(G70,1)="-",1,0)+IF(LEFT(H70,1)="-",1,0)+IF(LEFT(I70,1)="-",1,0)+IF(LEFT(J70,1)="-",1,0)))</f>
        <v>0</v>
      </c>
      <c r="M70" s="183">
        <f t="shared" si="2"/>
        <v>1</v>
      </c>
      <c r="N70" s="184">
        <f t="shared" si="2"/>
      </c>
      <c r="O70" s="152"/>
      <c r="Q70" s="154"/>
      <c r="R70" s="154"/>
    </row>
    <row r="71" spans="1:18" ht="18" customHeight="1" outlineLevel="1">
      <c r="A71" s="152"/>
      <c r="B71" s="185" t="s">
        <v>421</v>
      </c>
      <c r="C71" s="186" t="str">
        <f>IF(C65&gt;"",C65&amp;" / "&amp;C66,"")</f>
        <v>Saarialho Kaarina / Brinaru Michelle</v>
      </c>
      <c r="D71" s="187" t="str">
        <f>IF(G65&gt;"",G65&amp;" / "&amp;G66,"")</f>
        <v>Nerman Ksenia / Vlasova Alisa</v>
      </c>
      <c r="E71" s="188"/>
      <c r="F71" s="189">
        <v>6</v>
      </c>
      <c r="G71" s="190">
        <v>6</v>
      </c>
      <c r="H71" s="191">
        <v>5</v>
      </c>
      <c r="I71" s="191"/>
      <c r="J71" s="191"/>
      <c r="K71" s="181">
        <f>IF(ISBLANK(F71),"",COUNTIF(F71:J71,"&gt;=0"))</f>
        <v>3</v>
      </c>
      <c r="L71" s="182">
        <f>IF(ISBLANK(F71),"",(IF(LEFT(F71,1)="-",1,0)+IF(LEFT(G71,1)="-",1,0)+IF(LEFT(H71,1)="-",1,0)+IF(LEFT(I71,1)="-",1,0)+IF(LEFT(J71,1)="-",1,0)))</f>
        <v>0</v>
      </c>
      <c r="M71" s="183">
        <f t="shared" si="2"/>
        <v>1</v>
      </c>
      <c r="N71" s="184">
        <f t="shared" si="2"/>
      </c>
      <c r="O71" s="152"/>
      <c r="Q71" s="154"/>
      <c r="R71" s="154"/>
    </row>
    <row r="72" spans="1:18" ht="18" customHeight="1" outlineLevel="1">
      <c r="A72" s="152"/>
      <c r="B72" s="177" t="s">
        <v>390</v>
      </c>
      <c r="C72" s="179" t="str">
        <f>IF(+C62&gt;"",C62&amp;" - "&amp;G63,"")</f>
        <v>Saarialho Kaarina - Vlasova Alisa</v>
      </c>
      <c r="D72" s="178"/>
      <c r="E72" s="180"/>
      <c r="F72" s="121"/>
      <c r="G72" s="95"/>
      <c r="H72" s="95"/>
      <c r="I72" s="95"/>
      <c r="J72" s="128"/>
      <c r="K72" s="181">
        <f>IF(ISBLANK(F72),"",COUNTIF(F72:J72,"&gt;=0"))</f>
      </c>
      <c r="L72" s="182">
        <f>IF(ISBLANK(F72),"",(IF(LEFT(F72,1)="-",1,0)+IF(LEFT(G72,1)="-",1,0)+IF(LEFT(H72,1)="-",1,0)+IF(LEFT(I72,1)="-",1,0)+IF(LEFT(J72,1)="-",1,0)))</f>
      </c>
      <c r="M72" s="183">
        <f t="shared" si="2"/>
      </c>
      <c r="N72" s="184">
        <f t="shared" si="2"/>
      </c>
      <c r="O72" s="152"/>
      <c r="Q72" s="154"/>
      <c r="R72" s="154"/>
    </row>
    <row r="73" spans="1:18" ht="18" customHeight="1" outlineLevel="1" thickBot="1">
      <c r="A73" s="152"/>
      <c r="B73" s="177" t="s">
        <v>385</v>
      </c>
      <c r="C73" s="179" t="str">
        <f>IF(+C63&gt;"",C63&amp;" - "&amp;G62,"")</f>
        <v>Brinaru Michelle - Nerman Ksenia</v>
      </c>
      <c r="D73" s="178"/>
      <c r="E73" s="180"/>
      <c r="F73" s="128"/>
      <c r="G73" s="95"/>
      <c r="H73" s="128"/>
      <c r="I73" s="95"/>
      <c r="J73" s="95"/>
      <c r="K73" s="181">
        <f>IF(ISBLANK(F73),"",COUNTIF(F73:J73,"&gt;=0"))</f>
      </c>
      <c r="L73" s="192">
        <f>IF(ISBLANK(F73),"",(IF(LEFT(F73,1)="-",1,0)+IF(LEFT(G73,1)="-",1,0)+IF(LEFT(H73,1)="-",1,0)+IF(LEFT(I73,1)="-",1,0)+IF(LEFT(J73,1)="-",1,0)))</f>
      </c>
      <c r="M73" s="183">
        <f t="shared" si="2"/>
      </c>
      <c r="N73" s="184">
        <f t="shared" si="2"/>
      </c>
      <c r="O73" s="152"/>
      <c r="Q73" s="154"/>
      <c r="R73" s="154"/>
    </row>
    <row r="74" spans="1:18" ht="16.5" outlineLevel="1" thickBot="1">
      <c r="A74" s="149"/>
      <c r="B74" s="57"/>
      <c r="C74" s="57"/>
      <c r="D74" s="57"/>
      <c r="E74" s="57"/>
      <c r="F74" s="57"/>
      <c r="G74" s="57"/>
      <c r="H74" s="57"/>
      <c r="I74" s="193" t="s">
        <v>391</v>
      </c>
      <c r="J74" s="194"/>
      <c r="K74" s="195">
        <f>IF(ISBLANK(D69),"",SUM(K69:K73))</f>
      </c>
      <c r="L74" s="196">
        <f>IF(ISBLANK(E69),"",SUM(L69:L73))</f>
      </c>
      <c r="M74" s="197">
        <f>IF(ISBLANK(F69),"",SUM(M69:M73))</f>
        <v>3</v>
      </c>
      <c r="N74" s="198">
        <f>IF(ISBLANK(F69),"",SUM(N69:N73))</f>
        <v>0</v>
      </c>
      <c r="O74" s="152"/>
      <c r="Q74" s="154"/>
      <c r="R74" s="154"/>
    </row>
    <row r="75" spans="1:18" ht="15" outlineLevel="1">
      <c r="A75" s="149"/>
      <c r="B75" s="81" t="s">
        <v>392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158"/>
      <c r="Q75" s="154"/>
      <c r="R75" s="154"/>
    </row>
    <row r="76" spans="1:18" ht="15" outlineLevel="1">
      <c r="A76" s="149"/>
      <c r="B76" s="137" t="s">
        <v>393</v>
      </c>
      <c r="C76" s="137"/>
      <c r="D76" s="137" t="s">
        <v>394</v>
      </c>
      <c r="E76" s="56"/>
      <c r="F76" s="137"/>
      <c r="G76" s="137" t="s">
        <v>31</v>
      </c>
      <c r="H76" s="56"/>
      <c r="I76" s="137"/>
      <c r="J76" s="138" t="s">
        <v>395</v>
      </c>
      <c r="K76" s="58"/>
      <c r="L76" s="57"/>
      <c r="M76" s="57"/>
      <c r="N76" s="57"/>
      <c r="O76" s="158"/>
      <c r="Q76" s="154"/>
      <c r="R76" s="154"/>
    </row>
    <row r="77" spans="1:18" ht="18.75" outlineLevel="1" thickBot="1">
      <c r="A77" s="149"/>
      <c r="B77" s="57"/>
      <c r="C77" s="57"/>
      <c r="D77" s="57"/>
      <c r="E77" s="57"/>
      <c r="F77" s="57"/>
      <c r="G77" s="57"/>
      <c r="H77" s="57"/>
      <c r="I77" s="57"/>
      <c r="J77" s="271" t="str">
        <f>IF(M74=3,C61,IF(N74=3,G61,""))</f>
        <v>MBF</v>
      </c>
      <c r="K77" s="272"/>
      <c r="L77" s="272"/>
      <c r="M77" s="272"/>
      <c r="N77" s="273"/>
      <c r="O77" s="152"/>
      <c r="Q77" s="154"/>
      <c r="R77" s="154"/>
    </row>
    <row r="78" spans="1:18" ht="18" outlineLevel="1">
      <c r="A78" s="199"/>
      <c r="B78" s="200"/>
      <c r="C78" s="200"/>
      <c r="D78" s="200"/>
      <c r="E78" s="200"/>
      <c r="F78" s="200"/>
      <c r="G78" s="200"/>
      <c r="H78" s="200"/>
      <c r="I78" s="200"/>
      <c r="J78" s="201"/>
      <c r="K78" s="201"/>
      <c r="L78" s="201"/>
      <c r="M78" s="201"/>
      <c r="N78" s="201"/>
      <c r="O78" s="202"/>
      <c r="Q78" s="154"/>
      <c r="R78" s="154"/>
    </row>
    <row r="79" s="47" customFormat="1" ht="11.25"/>
  </sheetData>
  <sheetProtection/>
  <mergeCells count="51">
    <mergeCell ref="J51:N51"/>
    <mergeCell ref="I56:N56"/>
    <mergeCell ref="I57:N57"/>
    <mergeCell ref="I58:N58"/>
    <mergeCell ref="I59:K59"/>
    <mergeCell ref="M59:N59"/>
    <mergeCell ref="C61:D61"/>
    <mergeCell ref="G61:N61"/>
    <mergeCell ref="C37:D37"/>
    <mergeCell ref="I4:N4"/>
    <mergeCell ref="I5:N5"/>
    <mergeCell ref="I6:N6"/>
    <mergeCell ref="I7:K7"/>
    <mergeCell ref="M7:N7"/>
    <mergeCell ref="G13:N13"/>
    <mergeCell ref="K42:L42"/>
    <mergeCell ref="K68:L68"/>
    <mergeCell ref="J77:N77"/>
    <mergeCell ref="C62:D62"/>
    <mergeCell ref="G62:N62"/>
    <mergeCell ref="C63:D63"/>
    <mergeCell ref="G63:N63"/>
    <mergeCell ref="C65:D65"/>
    <mergeCell ref="G65:N65"/>
    <mergeCell ref="C66:D66"/>
    <mergeCell ref="G66:N66"/>
    <mergeCell ref="C40:D40"/>
    <mergeCell ref="G40:N40"/>
    <mergeCell ref="C35:D35"/>
    <mergeCell ref="G35:N35"/>
    <mergeCell ref="C36:D36"/>
    <mergeCell ref="G36:N36"/>
    <mergeCell ref="G11:N11"/>
    <mergeCell ref="C13:D13"/>
    <mergeCell ref="G37:N37"/>
    <mergeCell ref="C39:D39"/>
    <mergeCell ref="G39:N39"/>
    <mergeCell ref="G14:N14"/>
    <mergeCell ref="K16:L16"/>
    <mergeCell ref="J25:N25"/>
    <mergeCell ref="C14:D14"/>
    <mergeCell ref="C9:D9"/>
    <mergeCell ref="G9:N9"/>
    <mergeCell ref="I33:K33"/>
    <mergeCell ref="M33:N33"/>
    <mergeCell ref="I30:N30"/>
    <mergeCell ref="I31:N31"/>
    <mergeCell ref="I32:N32"/>
    <mergeCell ref="C10:D10"/>
    <mergeCell ref="G10:N10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9.421875" style="0" customWidth="1"/>
    <col min="4" max="4" width="13.00390625" style="0" customWidth="1"/>
    <col min="5" max="7" width="17.140625" style="0" customWidth="1"/>
    <col min="8" max="8" width="8.57421875" style="0" customWidth="1"/>
  </cols>
  <sheetData>
    <row r="1" spans="1:7" ht="15.75" thickBot="1">
      <c r="A1" s="204"/>
      <c r="B1" s="204"/>
      <c r="C1" s="204"/>
      <c r="D1" s="204"/>
      <c r="E1" s="204"/>
      <c r="F1" s="204"/>
      <c r="G1" s="204"/>
    </row>
    <row r="2" spans="1:8" ht="18" customHeight="1">
      <c r="A2" s="1"/>
      <c r="B2" s="2" t="s">
        <v>0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291</v>
      </c>
      <c r="C3" s="7"/>
      <c r="D3" s="7"/>
      <c r="E3" s="9"/>
      <c r="F3" s="5"/>
      <c r="G3" s="6"/>
      <c r="H3" s="6"/>
    </row>
    <row r="4" spans="1:8" ht="15" customHeight="1" thickBot="1">
      <c r="A4" s="1"/>
      <c r="B4" s="10" t="s">
        <v>331</v>
      </c>
      <c r="C4" s="11"/>
      <c r="D4" s="11"/>
      <c r="E4" s="12"/>
      <c r="F4" s="5"/>
      <c r="G4" s="6"/>
      <c r="H4" s="6"/>
    </row>
    <row r="5" spans="1:8" ht="15" customHeight="1">
      <c r="A5" s="13"/>
      <c r="B5" s="14"/>
      <c r="C5" s="14"/>
      <c r="D5" s="14"/>
      <c r="E5" s="22"/>
      <c r="F5" s="6"/>
      <c r="G5" s="6"/>
      <c r="H5" s="6"/>
    </row>
    <row r="6" spans="1:8" ht="13.5" customHeight="1">
      <c r="A6" s="23"/>
      <c r="B6" s="23" t="s">
        <v>2</v>
      </c>
      <c r="C6" s="23" t="s">
        <v>93</v>
      </c>
      <c r="D6" s="23" t="s">
        <v>4</v>
      </c>
      <c r="E6" s="5"/>
      <c r="F6" s="6"/>
      <c r="G6" s="6"/>
      <c r="H6" s="32"/>
    </row>
    <row r="7" spans="1:8" ht="13.5" customHeight="1">
      <c r="A7" s="33" t="s">
        <v>9</v>
      </c>
      <c r="B7" s="33" t="s">
        <v>251</v>
      </c>
      <c r="C7" s="33" t="s">
        <v>574</v>
      </c>
      <c r="D7" s="33" t="s">
        <v>24</v>
      </c>
      <c r="E7" s="24" t="s">
        <v>574</v>
      </c>
      <c r="F7" s="6"/>
      <c r="G7" s="6"/>
      <c r="H7" s="32"/>
    </row>
    <row r="8" spans="1:8" ht="13.5" customHeight="1">
      <c r="A8" s="33" t="s">
        <v>13</v>
      </c>
      <c r="B8" s="33"/>
      <c r="C8" s="33"/>
      <c r="D8" s="33"/>
      <c r="E8" s="25"/>
      <c r="F8" s="24" t="s">
        <v>574</v>
      </c>
      <c r="G8" s="6"/>
      <c r="H8" s="32"/>
    </row>
    <row r="9" spans="1:8" ht="13.5" customHeight="1">
      <c r="A9" s="23" t="s">
        <v>17</v>
      </c>
      <c r="B9" s="23"/>
      <c r="C9" s="23"/>
      <c r="D9" s="23"/>
      <c r="E9" s="26" t="s">
        <v>16</v>
      </c>
      <c r="F9" s="25" t="s">
        <v>444</v>
      </c>
      <c r="G9" s="5"/>
      <c r="H9" s="32"/>
    </row>
    <row r="10" spans="1:8" ht="13.5" customHeight="1">
      <c r="A10" s="23" t="s">
        <v>21</v>
      </c>
      <c r="B10" s="23" t="s">
        <v>297</v>
      </c>
      <c r="C10" s="23" t="s">
        <v>16</v>
      </c>
      <c r="D10" s="23" t="s">
        <v>16</v>
      </c>
      <c r="E10" s="27"/>
      <c r="F10" s="1"/>
      <c r="G10" s="26" t="s">
        <v>574</v>
      </c>
      <c r="H10" s="34"/>
    </row>
    <row r="11" spans="1:8" ht="13.5" customHeight="1">
      <c r="A11" s="33" t="s">
        <v>94</v>
      </c>
      <c r="B11" s="33" t="s">
        <v>256</v>
      </c>
      <c r="C11" s="33" t="s">
        <v>573</v>
      </c>
      <c r="D11" s="33" t="s">
        <v>24</v>
      </c>
      <c r="E11" s="24" t="s">
        <v>573</v>
      </c>
      <c r="F11" s="1"/>
      <c r="G11" s="25" t="s">
        <v>444</v>
      </c>
      <c r="H11" s="34"/>
    </row>
    <row r="12" spans="1:8" ht="13.5" customHeight="1">
      <c r="A12" s="33" t="s">
        <v>95</v>
      </c>
      <c r="B12" s="33" t="s">
        <v>296</v>
      </c>
      <c r="C12" s="33" t="s">
        <v>20</v>
      </c>
      <c r="D12" s="33" t="s">
        <v>20</v>
      </c>
      <c r="E12" s="25" t="s">
        <v>444</v>
      </c>
      <c r="F12" s="26" t="s">
        <v>228</v>
      </c>
      <c r="G12" s="5"/>
      <c r="H12" s="32"/>
    </row>
    <row r="13" spans="1:8" ht="13.5" customHeight="1">
      <c r="A13" s="23" t="s">
        <v>96</v>
      </c>
      <c r="B13" s="23"/>
      <c r="C13" s="23"/>
      <c r="D13" s="23"/>
      <c r="E13" s="26" t="s">
        <v>228</v>
      </c>
      <c r="F13" s="27" t="s">
        <v>444</v>
      </c>
      <c r="G13" s="6"/>
      <c r="H13" s="32"/>
    </row>
    <row r="14" spans="1:8" ht="13.5" customHeight="1">
      <c r="A14" s="23" t="s">
        <v>97</v>
      </c>
      <c r="B14" s="23" t="s">
        <v>253</v>
      </c>
      <c r="C14" s="23" t="s">
        <v>228</v>
      </c>
      <c r="D14" s="23" t="s">
        <v>228</v>
      </c>
      <c r="E14" s="27"/>
      <c r="F14" s="6"/>
      <c r="G14" s="6"/>
      <c r="H14" s="32"/>
    </row>
    <row r="15" spans="1:8" ht="15" customHeight="1">
      <c r="A15" s="29"/>
      <c r="B15" s="29"/>
      <c r="C15" s="29"/>
      <c r="D15" s="29"/>
      <c r="E15" s="31"/>
      <c r="F15" s="31"/>
      <c r="G15" s="31"/>
      <c r="H15" s="30"/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1200" verticalDpi="1200" orientation="portrait" paperSize="9" scale="96" r:id="rId1"/>
  <headerFooter>
    <oddHeader>&amp;CMejlans Bollförening r.f.</oddHeader>
    <oddFooter>&amp;Cwww.mbf.fi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Holmberg Mans</dc:creator>
  <cp:keywords/>
  <dc:description/>
  <cp:lastModifiedBy>Måns Holmberg</cp:lastModifiedBy>
  <cp:lastPrinted>2015-03-23T07:50:01Z</cp:lastPrinted>
  <dcterms:created xsi:type="dcterms:W3CDTF">2015-03-10T15:23:40Z</dcterms:created>
  <dcterms:modified xsi:type="dcterms:W3CDTF">2015-03-24T15:57:49Z</dcterms:modified>
  <cp:category/>
  <cp:version/>
  <cp:contentType/>
  <cp:contentStatus/>
</cp:coreProperties>
</file>